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<sst xmlns="http://schemas.openxmlformats.org/spreadsheetml/2006/main" count="1866" uniqueCount="764">
  <si>
    <t>小学教育专业毕业设计成果列表</t>
  </si>
  <si>
    <t>专业代码</t>
  </si>
  <si>
    <t>专业名称</t>
  </si>
  <si>
    <t>学号</t>
  </si>
  <si>
    <t>学生姓名</t>
  </si>
  <si>
    <t>学制</t>
  </si>
  <si>
    <t>毕业设计选题名称</t>
  </si>
  <si>
    <t>毕业设计展示网址</t>
  </si>
  <si>
    <t>指导教师姓名</t>
  </si>
  <si>
    <t>作品得分</t>
  </si>
  <si>
    <t>670103</t>
  </si>
  <si>
    <t>小学教育</t>
  </si>
  <si>
    <t>14495200197</t>
  </si>
  <si>
    <t>陈晓丹</t>
  </si>
  <si>
    <t>3</t>
  </si>
  <si>
    <t>《纸的发明》（小学语文三年级下册）教学方案设计</t>
  </si>
  <si>
    <t>唐亮</t>
  </si>
  <si>
    <t>81.9</t>
  </si>
  <si>
    <t>14495200198</t>
  </si>
  <si>
    <t>代婷</t>
  </si>
  <si>
    <t>《麻雀》（小学语文四年级上册）教学方案设计</t>
  </si>
  <si>
    <t>81.2</t>
  </si>
  <si>
    <t>14495200200</t>
  </si>
  <si>
    <t>邓佳欣</t>
  </si>
  <si>
    <t>《美丽的鹿角》（小学语文三年级下册）教学方案设计</t>
  </si>
  <si>
    <t>83.8</t>
  </si>
  <si>
    <t>14495200205</t>
  </si>
  <si>
    <t>顾姗也</t>
  </si>
  <si>
    <t>《军神》（小学语文五年级下册）教学方案设计</t>
  </si>
  <si>
    <t>79.6</t>
  </si>
  <si>
    <t>14495200208</t>
  </si>
  <si>
    <t>何文峰</t>
  </si>
  <si>
    <t>小学语文三年级上册《美丽的小兴安岭》教学设计</t>
  </si>
  <si>
    <t>何艳琳</t>
  </si>
  <si>
    <t>85.9</t>
  </si>
  <si>
    <t>14495200219</t>
  </si>
  <si>
    <t>刘芸希</t>
  </si>
  <si>
    <t>湘少版小学英语四年级下册Unit 2 Spring is warm第一课时教学设计</t>
  </si>
  <si>
    <t>汤英子</t>
  </si>
  <si>
    <t>84</t>
  </si>
  <si>
    <t>14495200226</t>
  </si>
  <si>
    <t>潘彬沙</t>
  </si>
  <si>
    <t>小学语文三年级上册《秋天的雨》教学设计</t>
  </si>
  <si>
    <t>唐清德</t>
  </si>
  <si>
    <t>78.6</t>
  </si>
  <si>
    <t>14495200231</t>
  </si>
  <si>
    <t>唐雅兰</t>
  </si>
  <si>
    <t>小学语文四年级下册《猫》教学设计</t>
  </si>
  <si>
    <t>77</t>
  </si>
  <si>
    <t>14495200251</t>
  </si>
  <si>
    <t>陈丽丽</t>
  </si>
  <si>
    <t>小学语文一年级上册《江南》教学设计</t>
  </si>
  <si>
    <t>周源媛</t>
  </si>
  <si>
    <t>82.2</t>
  </si>
  <si>
    <t>14495200254</t>
  </si>
  <si>
    <t>狄家伟</t>
  </si>
  <si>
    <t>小学数学五年级上册《三角形的面积》</t>
  </si>
  <si>
    <t>马雯</t>
  </si>
  <si>
    <t>70</t>
  </si>
  <si>
    <t>14495200256</t>
  </si>
  <si>
    <t>房振羽</t>
  </si>
  <si>
    <t>三年级上册《长方形、正方形的特征》</t>
  </si>
  <si>
    <t>80</t>
  </si>
  <si>
    <t>14495200259</t>
  </si>
  <si>
    <t>郭梦琳</t>
  </si>
  <si>
    <t>小学语文二年级上册《朱德的扁担》教学设计</t>
  </si>
  <si>
    <t>86.6</t>
  </si>
  <si>
    <t>14495200260</t>
  </si>
  <si>
    <t>韩庆和</t>
  </si>
  <si>
    <t>四年级下册《巨人的花园》</t>
  </si>
  <si>
    <t>14495200287</t>
  </si>
  <si>
    <t>孙文丽</t>
  </si>
  <si>
    <t>小学语文三年级上册《大自然的声音》教学设计</t>
  </si>
  <si>
    <t>余依婷</t>
  </si>
  <si>
    <t>80.4</t>
  </si>
  <si>
    <t>14495200292</t>
  </si>
  <si>
    <t>夏取华</t>
  </si>
  <si>
    <t>小学语文二年级上册《妈妈睡了》教学设计</t>
  </si>
  <si>
    <t>14495200297</t>
  </si>
  <si>
    <t>杨艳</t>
  </si>
  <si>
    <t>小学语文二年级上册《难忘的泼水节》教学设计</t>
  </si>
  <si>
    <t>74.5</t>
  </si>
  <si>
    <t>14495200300</t>
  </si>
  <si>
    <t>赵秋云</t>
  </si>
  <si>
    <t>小学语文五年级上册《落花生》教学设计</t>
  </si>
  <si>
    <t>14495200303</t>
  </si>
  <si>
    <t>周海霞</t>
  </si>
  <si>
    <t>小学语文三年级上册《金色的草地》教学设计</t>
  </si>
  <si>
    <t>钟艺芬</t>
  </si>
  <si>
    <t>14495200304</t>
  </si>
  <si>
    <t>朱小香</t>
  </si>
  <si>
    <t>小学语文三年级上册《灰雀》教学设计</t>
  </si>
  <si>
    <t>80.8</t>
  </si>
  <si>
    <t>14495200307</t>
  </si>
  <si>
    <t>昌兴佳</t>
  </si>
  <si>
    <t>小学数学五年级级上册第一单元《小数乘法》小数乘整数</t>
  </si>
  <si>
    <t>黎洁</t>
  </si>
  <si>
    <t>81.6</t>
  </si>
  <si>
    <t>14495200310</t>
  </si>
  <si>
    <t>陈彦杏</t>
  </si>
  <si>
    <t>小学数学一年级上册第八单元《20以内的进位加法》8、7、6加几</t>
  </si>
  <si>
    <t>刘敏</t>
  </si>
  <si>
    <t>14495200313</t>
  </si>
  <si>
    <t>丁锐</t>
  </si>
  <si>
    <t>小学语文三年级上册《父亲、树林和鸟》教学设计</t>
  </si>
  <si>
    <t>81.8</t>
  </si>
  <si>
    <t>14495200315</t>
  </si>
  <si>
    <t>宫明花</t>
  </si>
  <si>
    <t>14495200318</t>
  </si>
  <si>
    <t>何文婷</t>
  </si>
  <si>
    <t>小学数学三年级上册第八单元《分数的初步认识》认识几分之一</t>
  </si>
  <si>
    <t>14495200319</t>
  </si>
  <si>
    <t>贺紫真</t>
  </si>
  <si>
    <t>小学语文四年级下册《清平乐·村居》教学设计</t>
  </si>
  <si>
    <t>78.1</t>
  </si>
  <si>
    <t>14495200321</t>
  </si>
  <si>
    <t>黄吉庄</t>
  </si>
  <si>
    <t>小学数学六年级上册《分数除法》倒数的认识</t>
  </si>
  <si>
    <t>14495200331</t>
  </si>
  <si>
    <t>刘娜</t>
  </si>
  <si>
    <t>小学语文三年级上册《读不完的大书》教学设计</t>
  </si>
  <si>
    <t>袁慧勇</t>
  </si>
  <si>
    <t>14495200332</t>
  </si>
  <si>
    <t>刘宇平</t>
  </si>
  <si>
    <t>小学语文六年级上册《草原》教学设计</t>
  </si>
  <si>
    <t>82</t>
  </si>
  <si>
    <t>14495200333</t>
  </si>
  <si>
    <t>刘玉洁</t>
  </si>
  <si>
    <t>小学语文六年级上册《月光曲》教学设计</t>
  </si>
  <si>
    <t>14495200338</t>
  </si>
  <si>
    <t>施梦雅</t>
  </si>
  <si>
    <t>85</t>
  </si>
  <si>
    <t>14495200339</t>
  </si>
  <si>
    <t>陶田</t>
  </si>
  <si>
    <t>小学二年级上册第七单元《认识时间》认识时间（一）</t>
  </si>
  <si>
    <t>方芳</t>
  </si>
  <si>
    <t>14495200343</t>
  </si>
  <si>
    <t>王孝婷</t>
  </si>
  <si>
    <t>小学数学三年级上册第二单元《万以内的加法和减法（一）» 两位数加两位数</t>
  </si>
  <si>
    <t>83</t>
  </si>
  <si>
    <t>14495200344</t>
  </si>
  <si>
    <t>温陆萱</t>
  </si>
  <si>
    <t>小学语文五年级上册《桂花雨》教学设计</t>
  </si>
  <si>
    <t>14495200348</t>
  </si>
  <si>
    <t>徐顺娟</t>
  </si>
  <si>
    <t>小学语文五年级上册《四季之美》教学设计</t>
  </si>
  <si>
    <t>14495200357</t>
  </si>
  <si>
    <t>张译匀</t>
  </si>
  <si>
    <t>小学数学三年级上册第四单元《万以内的加法和减法》（二）1.加法</t>
  </si>
  <si>
    <t>14495200362</t>
  </si>
  <si>
    <t>陈珂信</t>
  </si>
  <si>
    <t>版小学语文四年级上册《爬山虎的脚》</t>
  </si>
  <si>
    <t>周小平</t>
  </si>
  <si>
    <t>79.1</t>
  </si>
  <si>
    <t>14495200364</t>
  </si>
  <si>
    <t>陈雅琳</t>
  </si>
  <si>
    <t>小学语文六年级上册《少年闰土 》教学设计</t>
  </si>
  <si>
    <t>79.2</t>
  </si>
  <si>
    <t>14495200370</t>
  </si>
  <si>
    <t>郭晶</t>
  </si>
  <si>
    <t>小学语文四年级下册《白鹅》教学设计</t>
  </si>
  <si>
    <t>79</t>
  </si>
  <si>
    <t>14495200373</t>
  </si>
  <si>
    <t>胡媛媛</t>
  </si>
  <si>
    <t>小学语文五年级上册《枫桥夜泊》教学设计</t>
  </si>
  <si>
    <t>79.5</t>
  </si>
  <si>
    <t>14495200375</t>
  </si>
  <si>
    <t>蒋柳仙</t>
  </si>
  <si>
    <t>小学语文二年级上册《狐假虎威》教学设计</t>
  </si>
  <si>
    <t>朱勤</t>
  </si>
  <si>
    <t>90</t>
  </si>
  <si>
    <t>14495200376</t>
  </si>
  <si>
    <t>蒋茜</t>
  </si>
  <si>
    <t>小学语文三年级上册《古诗三首》教学设计</t>
  </si>
  <si>
    <t>86</t>
  </si>
  <si>
    <t>14495200381</t>
  </si>
  <si>
    <t>刘金莲</t>
  </si>
  <si>
    <t>小学语文四年级上册《为中华之崛起而读书》教学设计</t>
  </si>
  <si>
    <t>14495200384</t>
  </si>
  <si>
    <t>刘怡</t>
  </si>
  <si>
    <t>小学数学五年级上册《平行四边形的面积》教学设计</t>
  </si>
  <si>
    <t>欧红梅</t>
  </si>
  <si>
    <t>14495200392</t>
  </si>
  <si>
    <t>唐碧阳</t>
  </si>
  <si>
    <t>王凯旋</t>
  </si>
  <si>
    <t>14495200394</t>
  </si>
  <si>
    <t>汪寒艳</t>
  </si>
  <si>
    <t>小学语文二年级上册《黄山奇石》教学设计</t>
  </si>
  <si>
    <t>91</t>
  </si>
  <si>
    <t>14495200399</t>
  </si>
  <si>
    <t>王子悦</t>
  </si>
  <si>
    <t>14495200401</t>
  </si>
  <si>
    <t>熊萌萌</t>
  </si>
  <si>
    <t>小学语文五年级上册《慈母情深》教学设计</t>
  </si>
  <si>
    <t>14495200406</t>
  </si>
  <si>
    <t>袁佳欣</t>
  </si>
  <si>
    <t>小学语文四年级上册《凉州词》教学设计</t>
  </si>
  <si>
    <t>蔡韵琦</t>
  </si>
  <si>
    <t>14495200409</t>
  </si>
  <si>
    <t>周纯极</t>
  </si>
  <si>
    <t>小学语文二年级上册《纸船和风筝》教学设计</t>
  </si>
  <si>
    <t>74.3</t>
  </si>
  <si>
    <t>14495200411</t>
  </si>
  <si>
    <t>周佳庆</t>
  </si>
  <si>
    <t>小学语文四年级上册《普罗米修斯》教学设计</t>
  </si>
  <si>
    <t>88.3</t>
  </si>
  <si>
    <t>14495200414</t>
  </si>
  <si>
    <t>周小甜</t>
  </si>
  <si>
    <t>小学语文六年级下册《真理诞生于一百个问号之后》教学设计</t>
  </si>
  <si>
    <t>64</t>
  </si>
  <si>
    <t>小学教育(师范)</t>
  </si>
  <si>
    <t>14495200001</t>
  </si>
  <si>
    <t>骆静</t>
  </si>
  <si>
    <t>《富饶的西沙群岛》（小学语文三年级上册）教学方案设计</t>
  </si>
  <si>
    <t>86.4</t>
  </si>
  <si>
    <t>14495200172</t>
  </si>
  <si>
    <t>王杰</t>
  </si>
  <si>
    <t>小学语文三年级上册《手术台就是阵地》教学设计</t>
  </si>
  <si>
    <t>86.1</t>
  </si>
  <si>
    <t>14495200193</t>
  </si>
  <si>
    <t>曹健华</t>
  </si>
  <si>
    <t>《长方形、正方形特征》教学设计方案</t>
  </si>
  <si>
    <t>杨炜娟</t>
  </si>
  <si>
    <t>80.5</t>
  </si>
  <si>
    <t>14495200194</t>
  </si>
  <si>
    <t>曾静</t>
  </si>
  <si>
    <t>《在牛肚子里旅行》（小学语文三年级上册）教学方案设计</t>
  </si>
  <si>
    <t>77.3</t>
  </si>
  <si>
    <t>14495200195</t>
  </si>
  <si>
    <t>陈丹</t>
  </si>
  <si>
    <t>85.6</t>
  </si>
  <si>
    <t>14495200196</t>
  </si>
  <si>
    <t>陈佳薇</t>
  </si>
  <si>
    <t>《乡下人家》（小学语文四年级下册）教学方案设计</t>
  </si>
  <si>
    <t>14495200199</t>
  </si>
  <si>
    <t>戴湘琳</t>
  </si>
  <si>
    <t>《为中华之崛起而读书》（小学语文四年级上册）教学方案设计</t>
  </si>
  <si>
    <t>84.3</t>
  </si>
  <si>
    <t>14495200201</t>
  </si>
  <si>
    <t>段佳烨</t>
  </si>
  <si>
    <t>《用字母表示数》教学方案设计</t>
  </si>
  <si>
    <t>80.1</t>
  </si>
  <si>
    <t>14495200202</t>
  </si>
  <si>
    <t>段雅琳</t>
  </si>
  <si>
    <t>《美丽的小兴安岭》（小学语文三年级上册）教学方案设计</t>
  </si>
  <si>
    <t>82.7</t>
  </si>
  <si>
    <t>14495200203</t>
  </si>
  <si>
    <t>房晴</t>
  </si>
  <si>
    <t>《圆的周长1》教学设计方案</t>
  </si>
  <si>
    <t>80.2</t>
  </si>
  <si>
    <t>14495200204</t>
  </si>
  <si>
    <t>符琳</t>
  </si>
  <si>
    <t>《蟋蟀的住宅》（小学语文四年级上册）教学方案设计</t>
  </si>
  <si>
    <t>14495200206</t>
  </si>
  <si>
    <t>何丽艳</t>
  </si>
  <si>
    <t>小学语文五年级上册《松鼠》教学设计</t>
  </si>
  <si>
    <t>83.5</t>
  </si>
  <si>
    <t>14495200207</t>
  </si>
  <si>
    <t>何沐霖</t>
  </si>
  <si>
    <t>小学语文五年级上册《我的“长生果”》教学设计</t>
  </si>
  <si>
    <t>82.9</t>
  </si>
  <si>
    <t>14495200209</t>
  </si>
  <si>
    <t>蒋丽辉</t>
  </si>
  <si>
    <t>《多边形的面积》教学设计方案</t>
  </si>
  <si>
    <t>81.1</t>
  </si>
  <si>
    <t>14495200210</t>
  </si>
  <si>
    <t>康婧</t>
  </si>
  <si>
    <t>《长方形和正方形的周长》教学设计方案</t>
  </si>
  <si>
    <t>14495200211</t>
  </si>
  <si>
    <t>李露</t>
  </si>
  <si>
    <t>小学语文四年级下册《母鸡》教学设计</t>
  </si>
  <si>
    <t>14495200212</t>
  </si>
  <si>
    <t>李青青</t>
  </si>
  <si>
    <t>小学语文五年级上册《珍珠鸟》</t>
  </si>
  <si>
    <t>14495200213</t>
  </si>
  <si>
    <t>李文祁</t>
  </si>
  <si>
    <t>83.9</t>
  </si>
  <si>
    <t>14495200214</t>
  </si>
  <si>
    <t>廖慧</t>
  </si>
  <si>
    <t>14495200215</t>
  </si>
  <si>
    <t>廖湘</t>
  </si>
  <si>
    <t>《小学数学广角—集合》教学设计方案</t>
  </si>
  <si>
    <t>88.5</t>
  </si>
  <si>
    <t>14495200216</t>
  </si>
  <si>
    <t>刘慧美</t>
  </si>
  <si>
    <t>四年级上册第七单元《为中华之崛起而读书》教学设计</t>
  </si>
  <si>
    <t>82.5</t>
  </si>
  <si>
    <t>14495200217</t>
  </si>
  <si>
    <t>刘琴</t>
  </si>
  <si>
    <t>89.6</t>
  </si>
  <si>
    <t>14495200218</t>
  </si>
  <si>
    <t>刘雨欣</t>
  </si>
  <si>
    <t>小学语文三年级上册《搭船的鸟》教学设计</t>
  </si>
  <si>
    <t>14495200220</t>
  </si>
  <si>
    <t>刘志珍</t>
  </si>
  <si>
    <t>《平行四边形的面积》教学设计方案</t>
  </si>
  <si>
    <t>86.3</t>
  </si>
  <si>
    <t>14495200221</t>
  </si>
  <si>
    <t>罗珍妮</t>
  </si>
  <si>
    <t>小学语文四年级上册第五单元《麻雀》教学设计</t>
  </si>
  <si>
    <t>80.9</t>
  </si>
  <si>
    <t>14495200222</t>
  </si>
  <si>
    <t>骆磊</t>
  </si>
  <si>
    <t>《倍的概念》教学设计方案</t>
  </si>
  <si>
    <t>14495200223</t>
  </si>
  <si>
    <t>吕俊</t>
  </si>
  <si>
    <t>小学语文三年级上册《铺满金色巴掌的水泥道》教学设计</t>
  </si>
  <si>
    <t>85.3</t>
  </si>
  <si>
    <t>14495200225</t>
  </si>
  <si>
    <t>欧子熙</t>
  </si>
  <si>
    <t>小学语文五年级上册《父爱之舟》教学设计</t>
  </si>
  <si>
    <t>14495200227</t>
  </si>
  <si>
    <t>孙琴琴</t>
  </si>
  <si>
    <t>76.6</t>
  </si>
  <si>
    <t>14495200228</t>
  </si>
  <si>
    <t>谭京</t>
  </si>
  <si>
    <t>14495200229</t>
  </si>
  <si>
    <t>唐灿</t>
  </si>
  <si>
    <t>14495200230</t>
  </si>
  <si>
    <t>唐文芹</t>
  </si>
  <si>
    <t>小学语文五年级上册《鸟的天堂》教学设计</t>
  </si>
  <si>
    <t>76.7</t>
  </si>
  <si>
    <t>14495200232</t>
  </si>
  <si>
    <t>王晴</t>
  </si>
  <si>
    <t>小学语文四年级上册《一只窝囊的大老虎》教学设计</t>
  </si>
  <si>
    <t>78.7</t>
  </si>
  <si>
    <t>14495200233</t>
  </si>
  <si>
    <t>吴彩琼</t>
  </si>
  <si>
    <t>小学语文五年级上册《圆明园的毁灭》</t>
  </si>
  <si>
    <t>14495200234</t>
  </si>
  <si>
    <t>夏秋琴</t>
  </si>
  <si>
    <t>湘少版小学英语四年级下册Unit 6 What's Anne doing?第一课时教学设计</t>
  </si>
  <si>
    <t>14495200235</t>
  </si>
  <si>
    <t>夏永娟</t>
  </si>
  <si>
    <t>小学数学三年级上册第七单元《长方形、正方形的特征》</t>
  </si>
  <si>
    <t>14495200236</t>
  </si>
  <si>
    <t>肖倩</t>
  </si>
  <si>
    <t>小学语文四年级上册《走月亮》教学设计</t>
  </si>
  <si>
    <t>14495200237</t>
  </si>
  <si>
    <t>熊棋玉</t>
  </si>
  <si>
    <t>三年级上册第七单元《周长的含义》</t>
  </si>
  <si>
    <t>14495200238</t>
  </si>
  <si>
    <t>杨丹秘</t>
  </si>
  <si>
    <t>74</t>
  </si>
  <si>
    <t>14495200239</t>
  </si>
  <si>
    <t>杨洁</t>
  </si>
  <si>
    <t>小学语文三年级上册《大青树下的小学》教学设计</t>
  </si>
  <si>
    <t>75.4</t>
  </si>
  <si>
    <t>14495200240</t>
  </si>
  <si>
    <t>杨植媛</t>
  </si>
  <si>
    <t>小学数学五年级上册第七单元小学数学广角植树问题</t>
  </si>
  <si>
    <t>81</t>
  </si>
  <si>
    <t>14495200241</t>
  </si>
  <si>
    <t>杨紫薇</t>
  </si>
  <si>
    <t>90.8</t>
  </si>
  <si>
    <t>14495200242</t>
  </si>
  <si>
    <t>喻晓亚</t>
  </si>
  <si>
    <t>小学语文六年级下册《北京的春节》教学设计</t>
  </si>
  <si>
    <t>14495200243</t>
  </si>
  <si>
    <t>张灿</t>
  </si>
  <si>
    <t>小学数学四年级上册第五单元《平行四边形和梯形》</t>
  </si>
  <si>
    <t>14495200244</t>
  </si>
  <si>
    <t>张琴</t>
  </si>
  <si>
    <t>87.3</t>
  </si>
  <si>
    <t>14495200245</t>
  </si>
  <si>
    <t>张姝琪</t>
  </si>
  <si>
    <t>小学数学四年级上册第七单元《单式条形统计图》</t>
  </si>
  <si>
    <t>14495200246</t>
  </si>
  <si>
    <t>郑纤纤</t>
  </si>
  <si>
    <t>小学语文五年级上册《少年中国说(节选)》教学设计</t>
  </si>
  <si>
    <t>84.5</t>
  </si>
  <si>
    <t>14495200247</t>
  </si>
  <si>
    <t>周紫娟</t>
  </si>
  <si>
    <t>90.6</t>
  </si>
  <si>
    <t>14495200248</t>
  </si>
  <si>
    <t>曾杨洋</t>
  </si>
  <si>
    <t>14495200249</t>
  </si>
  <si>
    <t>曾盈</t>
  </si>
  <si>
    <t>小学语文四年级上册《爬天都峰》教学设计</t>
  </si>
  <si>
    <t>85.5</t>
  </si>
  <si>
    <t>14495200250</t>
  </si>
  <si>
    <t>陈芳</t>
  </si>
  <si>
    <t>小学数学三年级上册《两位数乘一位数（不进位）》</t>
  </si>
  <si>
    <t>14495200252</t>
  </si>
  <si>
    <t>陈丽美</t>
  </si>
  <si>
    <t>78.4</t>
  </si>
  <si>
    <t>14495200253</t>
  </si>
  <si>
    <t>陈明雪</t>
  </si>
  <si>
    <t>小学数学五年级上册第六单元《多边形的面积》——平行四边形的面积</t>
  </si>
  <si>
    <t>14495200255</t>
  </si>
  <si>
    <t>方婷</t>
  </si>
  <si>
    <t>14495200257</t>
  </si>
  <si>
    <t>冯旭</t>
  </si>
  <si>
    <t>二年级上册《6的乘法口诀》</t>
  </si>
  <si>
    <t>69.7</t>
  </si>
  <si>
    <t>14495200258</t>
  </si>
  <si>
    <t>龚旭铭</t>
  </si>
  <si>
    <t>湘少版小学英语四年级下册《I come from China》第一课时教学设计</t>
  </si>
  <si>
    <t>14495200261</t>
  </si>
  <si>
    <t>何嘉林</t>
  </si>
  <si>
    <t>四年级上册《单式条形统计图》</t>
  </si>
  <si>
    <t>77.2</t>
  </si>
  <si>
    <t>14495200262</t>
  </si>
  <si>
    <t>贺希</t>
  </si>
  <si>
    <t>小学语文二年级上册《朱德的扁担》</t>
  </si>
  <si>
    <t>83.1</t>
  </si>
  <si>
    <t>14495200263</t>
  </si>
  <si>
    <t>胡日仪</t>
  </si>
  <si>
    <t>三年级上册《倍的概念》</t>
  </si>
  <si>
    <t>14495200264</t>
  </si>
  <si>
    <t>黄媚玉</t>
  </si>
  <si>
    <t>小学语文五年级上册《搭石》教学设计</t>
  </si>
  <si>
    <t>78.5</t>
  </si>
  <si>
    <t>14495200265</t>
  </si>
  <si>
    <t>黄沛琦</t>
  </si>
  <si>
    <t>14495200266</t>
  </si>
  <si>
    <t>黄亚兰</t>
  </si>
  <si>
    <t>小学语文二年级下册《画杨桃》教学设计</t>
  </si>
  <si>
    <t>谢靖</t>
  </si>
  <si>
    <t>83.3</t>
  </si>
  <si>
    <t>14495200267</t>
  </si>
  <si>
    <t>焦愿偿</t>
  </si>
  <si>
    <t>二年级上册《雾在哪里》</t>
  </si>
  <si>
    <t>14495200268</t>
  </si>
  <si>
    <t>金玉洁</t>
  </si>
  <si>
    <t>小学语文一年级上册《大还是小》教学设计</t>
  </si>
  <si>
    <t>79.7</t>
  </si>
  <si>
    <t>14495200269</t>
  </si>
  <si>
    <t>李海洋</t>
  </si>
  <si>
    <t>三年级上册《认识几分之一》</t>
  </si>
  <si>
    <t>87.1</t>
  </si>
  <si>
    <t>14495200270</t>
  </si>
  <si>
    <t>李凯莹</t>
  </si>
  <si>
    <t>82.3</t>
  </si>
  <si>
    <t>14495200271</t>
  </si>
  <si>
    <t>李蕾</t>
  </si>
  <si>
    <t>小学语文四年级上册《观潮》教学设计</t>
  </si>
  <si>
    <t>14495200272</t>
  </si>
  <si>
    <t>李琦</t>
  </si>
  <si>
    <t>14495200273</t>
  </si>
  <si>
    <t>李蓉</t>
  </si>
  <si>
    <t>82.1</t>
  </si>
  <si>
    <t>14495200274</t>
  </si>
  <si>
    <t>李湘</t>
  </si>
  <si>
    <t>小学数学四年级上册《平行四边形》</t>
  </si>
  <si>
    <t>81.4</t>
  </si>
  <si>
    <t>14495200275</t>
  </si>
  <si>
    <t>李怡婷</t>
  </si>
  <si>
    <t>84.6</t>
  </si>
  <si>
    <t>14495200276</t>
  </si>
  <si>
    <t>梁瑾涛</t>
  </si>
  <si>
    <t>小学数学三年级上册《同分母分数的简单加、减法》教学设计</t>
  </si>
  <si>
    <t>14495200277</t>
  </si>
  <si>
    <t>廖芸萱</t>
  </si>
  <si>
    <t>小学语文四年级下册《海上日出》教学设计</t>
  </si>
  <si>
    <t>14495200278</t>
  </si>
  <si>
    <t>刘礼君</t>
  </si>
  <si>
    <t>小学语文二年级下册《太空生活趣事多》教学设计</t>
  </si>
  <si>
    <t>14495200279</t>
  </si>
  <si>
    <t>刘沙</t>
  </si>
  <si>
    <t>小学语文二年级上册《雪孩子》教学设计</t>
  </si>
  <si>
    <t>14495200280</t>
  </si>
  <si>
    <t>刘雅芳</t>
  </si>
  <si>
    <t>83.6</t>
  </si>
  <si>
    <t>14495200281</t>
  </si>
  <si>
    <t>刘银</t>
  </si>
  <si>
    <t>四年级上册《平行四边形》</t>
  </si>
  <si>
    <t>14495200282</t>
  </si>
  <si>
    <t>卢湘宁</t>
  </si>
  <si>
    <t>82.6</t>
  </si>
  <si>
    <t>14495200283</t>
  </si>
  <si>
    <t>罗靓</t>
  </si>
  <si>
    <t>小学数学三年级上册《认识几分之一》教学设计</t>
  </si>
  <si>
    <t>87.4</t>
  </si>
  <si>
    <t>14495200284</t>
  </si>
  <si>
    <t>毛婷</t>
  </si>
  <si>
    <t>14495200285</t>
  </si>
  <si>
    <t>任露</t>
  </si>
  <si>
    <t>小学语文二年级上册巜妈妈睡了》教学设计</t>
  </si>
  <si>
    <t>14495200286</t>
  </si>
  <si>
    <t>舒利文</t>
  </si>
  <si>
    <t>三年级上册《长方形、正方形的周长计算》</t>
  </si>
  <si>
    <t>14495200288</t>
  </si>
  <si>
    <t>唐孟平</t>
  </si>
  <si>
    <t>81.5</t>
  </si>
  <si>
    <t>14495200289</t>
  </si>
  <si>
    <t>唐莹</t>
  </si>
  <si>
    <t>14495200290</t>
  </si>
  <si>
    <t>王志华</t>
  </si>
  <si>
    <t>77.4</t>
  </si>
  <si>
    <t>14495200291</t>
  </si>
  <si>
    <t>吴依婷</t>
  </si>
  <si>
    <t>87.8</t>
  </si>
  <si>
    <t>14495200293</t>
  </si>
  <si>
    <t>夏昕</t>
  </si>
  <si>
    <t>14495200294</t>
  </si>
  <si>
    <t>肖春春</t>
  </si>
  <si>
    <t>14495200295</t>
  </si>
  <si>
    <t>谢思婷</t>
  </si>
  <si>
    <t>14495200296</t>
  </si>
  <si>
    <t>阳贝</t>
  </si>
  <si>
    <t>五年级上册《平行四边形的面积》</t>
  </si>
  <si>
    <t>14495200298</t>
  </si>
  <si>
    <t>袁新云</t>
  </si>
  <si>
    <t>小学语文六年级上册《七律·长征》教学设计</t>
  </si>
  <si>
    <t>14495200299</t>
  </si>
  <si>
    <t>张丽</t>
  </si>
  <si>
    <t>小学数学三年级上册《周长的含义》教学设计</t>
  </si>
  <si>
    <t>14495200301</t>
  </si>
  <si>
    <t>赵婷</t>
  </si>
  <si>
    <t>84.7</t>
  </si>
  <si>
    <t>14495200302</t>
  </si>
  <si>
    <t>钟贤巧</t>
  </si>
  <si>
    <t>四年级上册《梯形》</t>
  </si>
  <si>
    <t>14495200305</t>
  </si>
  <si>
    <t>包林莎</t>
  </si>
  <si>
    <t>小学数学四年级上册第五单元《平行四边形和梯形》梯形</t>
  </si>
  <si>
    <t>14495200306</t>
  </si>
  <si>
    <t>毕恬</t>
  </si>
  <si>
    <t>湘少版小学英语三年级下册第六单元 How many pens are there? 第1课时</t>
  </si>
  <si>
    <t>14495200308</t>
  </si>
  <si>
    <t>陈琪</t>
  </si>
  <si>
    <t>14495200309</t>
  </si>
  <si>
    <t>陈星宇</t>
  </si>
  <si>
    <t>小学语文四年级上册《麻雀》教学设计</t>
  </si>
  <si>
    <t>14495200311</t>
  </si>
  <si>
    <t>陈媛</t>
  </si>
  <si>
    <t>14495200312</t>
  </si>
  <si>
    <t>戴小如</t>
  </si>
  <si>
    <t>小学数学三年级上册第七单元《长方形和正方形》长方形、正方形的周长计算</t>
  </si>
  <si>
    <t>14495200314</t>
  </si>
  <si>
    <t>付守晴</t>
  </si>
  <si>
    <t>小学语文四年级上册《牛和鹅》教学设计</t>
  </si>
  <si>
    <t>14495200316</t>
  </si>
  <si>
    <t>龚子青</t>
  </si>
  <si>
    <t>小学语文三年级上册《富饶的西沙群岛》教学设计</t>
  </si>
  <si>
    <t>14495200317</t>
  </si>
  <si>
    <t>何群艳</t>
  </si>
  <si>
    <t>小学数学六年级上册第六单元《百分数（一）》百分数的认识1</t>
  </si>
  <si>
    <t>14495200320</t>
  </si>
  <si>
    <t>胡倩</t>
  </si>
  <si>
    <t>小学数学三年级上册第六单元《多位数乘一位数》两位数乘一位数（不进位）</t>
  </si>
  <si>
    <t>14495200322</t>
  </si>
  <si>
    <t>黄宁芬</t>
  </si>
  <si>
    <t>小学数学六年级上册第五单元《圆》圆的周长1</t>
  </si>
  <si>
    <t>78</t>
  </si>
  <si>
    <t>14495200323</t>
  </si>
  <si>
    <t>焦芳</t>
  </si>
  <si>
    <t>小学语文三年级上册《在牛肚子里旅行》教学设计</t>
  </si>
  <si>
    <t>14495200324</t>
  </si>
  <si>
    <t>邝亚男</t>
  </si>
  <si>
    <t>小学数学四年级上册第五单元《平行四边形和梯形》平行四边形</t>
  </si>
  <si>
    <t>14495200325</t>
  </si>
  <si>
    <t>李佩荣</t>
  </si>
  <si>
    <t>小学语文三年级上册《那一定会很好》教学设计</t>
  </si>
  <si>
    <t>14495200326</t>
  </si>
  <si>
    <t>李琴</t>
  </si>
  <si>
    <t>四年级上册第六单元《除数是两位数的除法》商不变的性质</t>
  </si>
  <si>
    <t>14495200327</t>
  </si>
  <si>
    <t>李荣庆</t>
  </si>
  <si>
    <t>小学五年级上册第六单元《多边形的面积》平行四边形的面积</t>
  </si>
  <si>
    <t>14495200328</t>
  </si>
  <si>
    <t>李小军</t>
  </si>
  <si>
    <t>小学数学四年级上册第七单元《统计》单式条形统计图</t>
  </si>
  <si>
    <t>14495200329</t>
  </si>
  <si>
    <t>李小妹</t>
  </si>
  <si>
    <t>14495200330</t>
  </si>
  <si>
    <t>刘桂莲</t>
  </si>
  <si>
    <t>14495200334</t>
  </si>
  <si>
    <t>龙甘</t>
  </si>
  <si>
    <t>小学语文四年级下册《芙蓉楼送辛渐》教学设计</t>
  </si>
  <si>
    <t>14495200336</t>
  </si>
  <si>
    <t>欧阳雨琴</t>
  </si>
  <si>
    <t>小学语文五年级下册《田忌赛马》教学设计</t>
  </si>
  <si>
    <t>87</t>
  </si>
  <si>
    <t>14495200337</t>
  </si>
  <si>
    <t>彭淼</t>
  </si>
  <si>
    <t>小学数学四年级上册第八单元《小学数学广角》优化</t>
  </si>
  <si>
    <t>14495200340</t>
  </si>
  <si>
    <t>田雨涵</t>
  </si>
  <si>
    <t>小学五年级上册第六单元《多边形的面积》三角形的面积</t>
  </si>
  <si>
    <t>14495200341</t>
  </si>
  <si>
    <t>汪飞艳</t>
  </si>
  <si>
    <t>小学三年级上册第七单元《长方形和正方形》长方形、正方形的特征</t>
  </si>
  <si>
    <t>14495200345</t>
  </si>
  <si>
    <t>向秋华</t>
  </si>
  <si>
    <t>14495200346</t>
  </si>
  <si>
    <t>肖芳</t>
  </si>
  <si>
    <t>小学语文三年级上册《海滨小城》教学设计</t>
  </si>
  <si>
    <t>14495200347</t>
  </si>
  <si>
    <t>谢江</t>
  </si>
  <si>
    <t>小学数学二年级上册第四单元《表内乘法（一）》乘法的初步认识（一）</t>
  </si>
  <si>
    <t>14495200351</t>
  </si>
  <si>
    <t>阳铭</t>
  </si>
  <si>
    <t>小学数学六年级上册第五单元《圆》圆的面积1</t>
  </si>
  <si>
    <t>14495200352</t>
  </si>
  <si>
    <t>易著</t>
  </si>
  <si>
    <t>小学数学就是五年级上册第四单元《可能性》可能性</t>
  </si>
  <si>
    <t>14495200353</t>
  </si>
  <si>
    <t>张娟</t>
  </si>
  <si>
    <t>小学数学五年级上册第六单元《多边形的面积》组合图形的面积</t>
  </si>
  <si>
    <t>14495200354</t>
  </si>
  <si>
    <t>张娜</t>
  </si>
  <si>
    <t>14495200355</t>
  </si>
  <si>
    <t>张乃一</t>
  </si>
  <si>
    <t>小学语文五年级下册《梅花魂》教学设计</t>
  </si>
  <si>
    <t>14495200356</t>
  </si>
  <si>
    <t>张萍</t>
  </si>
  <si>
    <t>湘少版小学英语教材三年级下册第七单元《Is this an orange》</t>
  </si>
  <si>
    <t>14495200358</t>
  </si>
  <si>
    <t>张子霞</t>
  </si>
  <si>
    <t>小学数学三年级上册第七单元《长方形和正方形》长方形和正方形的特征</t>
  </si>
  <si>
    <t>14495200359</t>
  </si>
  <si>
    <t>朱娜娜</t>
  </si>
  <si>
    <t>小学数学五年级上册第六单元《多边形的面积》平行四边形的面积</t>
  </si>
  <si>
    <t>88</t>
  </si>
  <si>
    <t>14495200360</t>
  </si>
  <si>
    <t>邹娅</t>
  </si>
  <si>
    <t>14495200361</t>
  </si>
  <si>
    <t>陈佳阳</t>
  </si>
  <si>
    <t>小学语文六年级上册好的故事</t>
  </si>
  <si>
    <t>14495200363</t>
  </si>
  <si>
    <t>陈湘玉</t>
  </si>
  <si>
    <t>小学数学六年级上册《比的意义和性质》</t>
  </si>
  <si>
    <t>14495200365</t>
  </si>
  <si>
    <t>陈舟侧</t>
  </si>
  <si>
    <t>小学语文三年级上册《不懂就要问》教学设计</t>
  </si>
  <si>
    <t>79.3</t>
  </si>
  <si>
    <t>14495200366</t>
  </si>
  <si>
    <t>成逸凡</t>
  </si>
  <si>
    <t>小学语文三年级上册《观潮》教学设计</t>
  </si>
  <si>
    <t>14495200367</t>
  </si>
  <si>
    <t>邓蓓</t>
  </si>
  <si>
    <t>小学数学五年级上册《解方程》教学设计</t>
  </si>
  <si>
    <t>14495200368</t>
  </si>
  <si>
    <t>邓寅</t>
  </si>
  <si>
    <t>小学数学五年级下册《图形的运动(三)》教学设计</t>
  </si>
  <si>
    <t>80.6</t>
  </si>
  <si>
    <t>14495200369</t>
  </si>
  <si>
    <t>段咏琴</t>
  </si>
  <si>
    <t>小学数学四年级上册《平行与垂直》教学设计</t>
  </si>
  <si>
    <t>14495200371</t>
  </si>
  <si>
    <t>韩素琴</t>
  </si>
  <si>
    <t>79.9</t>
  </si>
  <si>
    <t>14495200372</t>
  </si>
  <si>
    <t>胡静巍</t>
  </si>
  <si>
    <t>小学数学三年级上册《长方形、正方形的特征》教学设计</t>
  </si>
  <si>
    <t>14495200374</t>
  </si>
  <si>
    <t>黄萍</t>
  </si>
  <si>
    <t>14495200377</t>
  </si>
  <si>
    <t>李嘉丽</t>
  </si>
  <si>
    <t>小学语文四年级下册《巨人的花园》教学设计</t>
  </si>
  <si>
    <t>89</t>
  </si>
  <si>
    <t>14495200378</t>
  </si>
  <si>
    <t>李妮</t>
  </si>
  <si>
    <t>小学语文五年级上册《少年中国说（节选）》教学设计</t>
  </si>
  <si>
    <t>14495200379</t>
  </si>
  <si>
    <t>李雅琛</t>
  </si>
  <si>
    <t>小学语文四年级上册口语交际《安慰》教学设计</t>
  </si>
  <si>
    <t>14495200380</t>
  </si>
  <si>
    <t>李媛</t>
  </si>
  <si>
    <t>14495200382</t>
  </si>
  <si>
    <t>刘胜兰</t>
  </si>
  <si>
    <t>14495200383</t>
  </si>
  <si>
    <t>刘璇</t>
  </si>
  <si>
    <t>14495200385</t>
  </si>
  <si>
    <t>刘茁琳</t>
  </si>
  <si>
    <t>14495200386</t>
  </si>
  <si>
    <t>陆凌静</t>
  </si>
  <si>
    <t>小学语文三年级上册《司马光》教学设计</t>
  </si>
  <si>
    <t>14495200387</t>
  </si>
  <si>
    <t>罗馨芸</t>
  </si>
  <si>
    <t>小学数学五年级上册《用字母表示数》教学设计</t>
  </si>
  <si>
    <t>80.3</t>
  </si>
  <si>
    <t>14495200388</t>
  </si>
  <si>
    <t>罗媛媛</t>
  </si>
  <si>
    <t>14495200389</t>
  </si>
  <si>
    <t>邱婷</t>
  </si>
  <si>
    <t>小学数学五年级上册《三角形的面积》教学设计</t>
  </si>
  <si>
    <t>14495200390</t>
  </si>
  <si>
    <t>申彩霞</t>
  </si>
  <si>
    <t>小学语文六年级上册《只有一个地球》教学设计</t>
  </si>
  <si>
    <t>14495200391</t>
  </si>
  <si>
    <t>石柳叶</t>
  </si>
  <si>
    <t>小学数学三年级上册《长方形、正方形的周长计算》教学设计</t>
  </si>
  <si>
    <t>14495200393</t>
  </si>
  <si>
    <t>汪海燕</t>
  </si>
  <si>
    <t>14495200395</t>
  </si>
  <si>
    <t>王甜甜</t>
  </si>
  <si>
    <t>小学语文六年级下册《匆匆》教学设计</t>
  </si>
  <si>
    <t>14495200396</t>
  </si>
  <si>
    <t>王燕萍</t>
  </si>
  <si>
    <t>小学语文四年级上册《夏日绝句》教学设计</t>
  </si>
  <si>
    <t>14495200397</t>
  </si>
  <si>
    <t>王烨</t>
  </si>
  <si>
    <t>小学语文五年级下册《草船借箭》</t>
  </si>
  <si>
    <t>14495200398</t>
  </si>
  <si>
    <t>王轶慧</t>
  </si>
  <si>
    <t>小学语文四年级上册《扁鹊治病》教学设计</t>
  </si>
  <si>
    <t>14495200400</t>
  </si>
  <si>
    <t>危佳</t>
  </si>
  <si>
    <t>小学语文六年级上册《狼牙山五壮士》教学设计</t>
  </si>
  <si>
    <t>14495200402</t>
  </si>
  <si>
    <t>杨霞</t>
  </si>
  <si>
    <t>14495200403</t>
  </si>
  <si>
    <t>姚莹莹</t>
  </si>
  <si>
    <t>14495200404</t>
  </si>
  <si>
    <t>易洁</t>
  </si>
  <si>
    <t>小学语文三年级上册《带刺的朋友》教学设计</t>
  </si>
  <si>
    <t>14495200405</t>
  </si>
  <si>
    <t>于娟</t>
  </si>
  <si>
    <t>14495200407</t>
  </si>
  <si>
    <t>袁锦怡</t>
  </si>
  <si>
    <t>14495200408</t>
  </si>
  <si>
    <t>袁飘</t>
  </si>
  <si>
    <t>小学语文三年级下册《火烧云》教学设计</t>
  </si>
  <si>
    <t>90.3</t>
  </si>
  <si>
    <t>14495200410</t>
  </si>
  <si>
    <t>周慧英</t>
  </si>
  <si>
    <t>14495200412</t>
  </si>
  <si>
    <t>周瑞</t>
  </si>
  <si>
    <t>14495200413</t>
  </si>
  <si>
    <t>周甜</t>
  </si>
  <si>
    <t>71</t>
  </si>
  <si>
    <t>14495200415</t>
  </si>
  <si>
    <t>朱梦栓</t>
  </si>
  <si>
    <t>75.6</t>
  </si>
  <si>
    <t>14495200416</t>
  </si>
  <si>
    <t>朱玉婷</t>
  </si>
  <si>
    <t>小学数学五年级上册第六单元《梯形的面积》教学设计</t>
  </si>
  <si>
    <t>14495200456</t>
  </si>
  <si>
    <t>伍忆雪</t>
  </si>
  <si>
    <t>小学科学二年级上册第二单元第二课《不同材料的餐具》教学设计</t>
  </si>
  <si>
    <t>蔡胜平</t>
  </si>
  <si>
    <t>73.3</t>
  </si>
  <si>
    <t>14495200521</t>
  </si>
  <si>
    <t>吴思悠</t>
  </si>
  <si>
    <t>14495200572</t>
  </si>
  <si>
    <t>佘冠荣</t>
  </si>
  <si>
    <t>小学语文四年级上册《为中华崛起而读书》教学设计</t>
  </si>
  <si>
    <t>14495200706</t>
  </si>
  <si>
    <t>颜晶晶</t>
  </si>
  <si>
    <t>14495200729</t>
  </si>
  <si>
    <t>蒋文静</t>
  </si>
  <si>
    <t>Unit 8 I Come From China(小学英语四年级下册)教学方案设计</t>
  </si>
  <si>
    <t>14495200896</t>
  </si>
  <si>
    <t>曹咏菲</t>
  </si>
  <si>
    <t>14495200922</t>
  </si>
  <si>
    <t>米可欣</t>
  </si>
  <si>
    <t>14495200926</t>
  </si>
  <si>
    <t>苏甜</t>
  </si>
  <si>
    <t>小学语文五年级上册《少年中国说》教学设计</t>
  </si>
  <si>
    <t>80.7</t>
  </si>
  <si>
    <t>14495200943</t>
  </si>
  <si>
    <t>易茜</t>
  </si>
  <si>
    <t>小学语文四年级上册《为中华之崛起而读书》</t>
  </si>
  <si>
    <t>84.1</t>
  </si>
  <si>
    <t>14495200945</t>
  </si>
  <si>
    <t>余思玲</t>
  </si>
  <si>
    <t>小学语文四年级上册《陀螺》教学设计</t>
  </si>
  <si>
    <t>14495200965</t>
  </si>
  <si>
    <t>李丹</t>
  </si>
  <si>
    <t>小学语文二年级上册《植物妈妈有办法》教学设计</t>
  </si>
  <si>
    <t>76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</si>
</sst>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4"/>
  <sheetViews>
    <sheetView tabSelected="1" workbookViewId="0">
      <selection activeCell="A1" sqref="A1:I1"/>
    </sheetView>
  </sheetViews>
  <sheetFormatPr defaultColWidth="9" defaultRowHeight="13.5"/>
  <cols>
    <col min="1" max="1" width="7.875" customWidth="1"/>
    <col min="2" max="2" width="12.375" customWidth="1"/>
    <col min="3" max="3" width="11.125" customWidth="1"/>
    <col min="4" max="4" width="7.875" customWidth="1"/>
    <col min="5" max="5" width="4.625" customWidth="1"/>
    <col min="6" max="6" width="45.375" style="2" customWidth="1"/>
    <col min="7" max="7" width="59.375" style="2" customWidth="1"/>
    <col min="8" max="8" width="11.25" customWidth="1"/>
    <col min="9" max="9" width="7.875" customWidth="1"/>
  </cols>
  <sheetData>
    <row r="1" ht="28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5" t="s">
        <v>9</v>
      </c>
    </row>
    <row r="3" s="1" customFormat="1" ht="25.5" spans="1:9">
      <c r="A3" s="7" t="s">
        <v>10</v>
      </c>
      <c r="B3" s="7" t="s">
        <v>11</v>
      </c>
      <c r="C3" s="7" t="s">
        <v>12</v>
      </c>
      <c r="D3" s="7" t="s">
        <v>13</v>
      </c>
      <c r="E3" s="7" t="s">
        <v>14</v>
      </c>
      <c r="F3" s="8" t="s">
        <v>15</v>
      </c>
      <c r="G3" s="8" t="str">
        <f>HYPERLINK("http://120.92.71.219:7080/cx_sage/public/student_show_info.shtml?userId=XNYESFGDZKXX-14495200197&amp;token=ZDFhYWE1MDRiZA","http://120.92.71.219:7080/cx_sage/public/student_show_info.shtml?userId=XNYESFGDZKXX-14495200197&amp;token=ZDFhYWE1MDRiZA")</f>
        <v>http://120.92.71.219:7080/cx_sage/public/student_show_info.shtml?userId=XNYESFGDZKXX-14495200197&amp;token=ZDFhYWE1MDRiZA</v>
      </c>
      <c r="H3" s="7" t="s">
        <v>16</v>
      </c>
      <c r="I3" s="9" t="s">
        <v>17</v>
      </c>
    </row>
    <row r="4" s="1" customFormat="1" ht="25.5" spans="1:9">
      <c r="A4" s="7" t="s">
        <v>10</v>
      </c>
      <c r="B4" s="7" t="s">
        <v>11</v>
      </c>
      <c r="C4" s="7" t="s">
        <v>18</v>
      </c>
      <c r="D4" s="7" t="s">
        <v>19</v>
      </c>
      <c r="E4" s="7" t="s">
        <v>14</v>
      </c>
      <c r="F4" s="8" t="s">
        <v>20</v>
      </c>
      <c r="G4" s="8" t="str">
        <f>HYPERLINK("http://120.92.71.219:7080/cx_sage/public/student_show_info.shtml?userId=XNYESFGDZKXX-14495200198&amp;token=NTFmMDljODllYw","http://120.92.71.219:7080/cx_sage/public/student_show_info.shtml?userId=XNYESFGDZKXX-14495200198&amp;token=NTFmMDljODllYw")</f>
        <v>http://120.92.71.219:7080/cx_sage/public/student_show_info.shtml?userId=XNYESFGDZKXX-14495200198&amp;token=NTFmMDljODllYw</v>
      </c>
      <c r="H4" s="7" t="s">
        <v>16</v>
      </c>
      <c r="I4" s="9" t="s">
        <v>21</v>
      </c>
    </row>
    <row r="5" s="1" customFormat="1" ht="25.5" spans="1:9">
      <c r="A5" s="7" t="s">
        <v>10</v>
      </c>
      <c r="B5" s="7" t="s">
        <v>11</v>
      </c>
      <c r="C5" s="7" t="s">
        <v>22</v>
      </c>
      <c r="D5" s="7" t="s">
        <v>23</v>
      </c>
      <c r="E5" s="7" t="s">
        <v>14</v>
      </c>
      <c r="F5" s="8" t="s">
        <v>24</v>
      </c>
      <c r="G5" s="8" t="str">
        <f>HYPERLINK("http://120.92.71.219:7080/cx_sage/public/student_show_info.shtml?userId=XNYESFGDZKXX-14495200200&amp;token=MWQ0ZDNiNTgyMA","http://120.92.71.219:7080/cx_sage/public/student_show_info.shtml?userId=XNYESFGDZKXX-14495200200&amp;token=MWQ0ZDNiNTgyMA")</f>
        <v>http://120.92.71.219:7080/cx_sage/public/student_show_info.shtml?userId=XNYESFGDZKXX-14495200200&amp;token=MWQ0ZDNiNTgyMA</v>
      </c>
      <c r="H5" s="7" t="s">
        <v>16</v>
      </c>
      <c r="I5" s="9" t="s">
        <v>25</v>
      </c>
    </row>
    <row r="6" s="1" customFormat="1" ht="25.5" spans="1:9">
      <c r="A6" s="7" t="s">
        <v>10</v>
      </c>
      <c r="B6" s="7" t="s">
        <v>11</v>
      </c>
      <c r="C6" s="7" t="s">
        <v>26</v>
      </c>
      <c r="D6" s="7" t="s">
        <v>27</v>
      </c>
      <c r="E6" s="7" t="s">
        <v>14</v>
      </c>
      <c r="F6" s="8" t="s">
        <v>28</v>
      </c>
      <c r="G6" s="8" t="str">
        <f>HYPERLINK("http://120.92.71.219:7080/cx_sage/public/student_show_info.shtml?userId=XNYESFGDZKXX-14495200205&amp;token=MzEwYmJjNTg0OQ","http://120.92.71.219:7080/cx_sage/public/student_show_info.shtml?userId=XNYESFGDZKXX-14495200205&amp;token=MzEwYmJjNTg0OQ")</f>
        <v>http://120.92.71.219:7080/cx_sage/public/student_show_info.shtml?userId=XNYESFGDZKXX-14495200205&amp;token=MzEwYmJjNTg0OQ</v>
      </c>
      <c r="H6" s="7" t="s">
        <v>16</v>
      </c>
      <c r="I6" s="9" t="s">
        <v>29</v>
      </c>
    </row>
    <row r="7" s="1" customFormat="1" ht="25.5" spans="1:9">
      <c r="A7" s="7" t="s">
        <v>10</v>
      </c>
      <c r="B7" s="7" t="s">
        <v>11</v>
      </c>
      <c r="C7" s="7" t="s">
        <v>30</v>
      </c>
      <c r="D7" s="7" t="s">
        <v>31</v>
      </c>
      <c r="E7" s="7" t="s">
        <v>14</v>
      </c>
      <c r="F7" s="8" t="s">
        <v>32</v>
      </c>
      <c r="G7" s="8" t="str">
        <f>HYPERLINK("http://120.92.71.219:7080/cx_sage/public/student_show_info.shtml?userId=XNYESFGDZKXX-14495200208&amp;token=YzI0MmJiNDlmMQ","http://120.92.71.219:7080/cx_sage/public/student_show_info.shtml?userId=XNYESFGDZKXX-14495200208&amp;token=YzI0MmJiNDlmMQ")</f>
        <v>http://120.92.71.219:7080/cx_sage/public/student_show_info.shtml?userId=XNYESFGDZKXX-14495200208&amp;token=YzI0MmJiNDlmMQ</v>
      </c>
      <c r="H7" s="7" t="s">
        <v>33</v>
      </c>
      <c r="I7" s="9" t="s">
        <v>34</v>
      </c>
    </row>
    <row r="8" s="1" customFormat="1" ht="25.5" spans="1:9">
      <c r="A8" s="7" t="s">
        <v>10</v>
      </c>
      <c r="B8" s="7" t="s">
        <v>11</v>
      </c>
      <c r="C8" s="7" t="s">
        <v>35</v>
      </c>
      <c r="D8" s="7" t="s">
        <v>36</v>
      </c>
      <c r="E8" s="7" t="s">
        <v>14</v>
      </c>
      <c r="F8" s="8" t="s">
        <v>37</v>
      </c>
      <c r="G8" s="8" t="str">
        <f>HYPERLINK("http://120.92.71.219:7080/cx_sage/public/student_show_info.shtml?userId=XNYESFGDZKXX-14495200219&amp;token=YmJjYjFhYjdjYQ","http://120.92.71.219:7080/cx_sage/public/student_show_info.shtml?userId=XNYESFGDZKXX-14495200219&amp;token=YmJjYjFhYjdjYQ")</f>
        <v>http://120.92.71.219:7080/cx_sage/public/student_show_info.shtml?userId=XNYESFGDZKXX-14495200219&amp;token=YmJjYjFhYjdjYQ</v>
      </c>
      <c r="H8" s="7" t="s">
        <v>38</v>
      </c>
      <c r="I8" s="9" t="s">
        <v>39</v>
      </c>
    </row>
    <row r="9" s="1" customFormat="1" ht="25.5" spans="1:9">
      <c r="A9" s="7" t="s">
        <v>10</v>
      </c>
      <c r="B9" s="7" t="s">
        <v>11</v>
      </c>
      <c r="C9" s="7" t="s">
        <v>40</v>
      </c>
      <c r="D9" s="7" t="s">
        <v>41</v>
      </c>
      <c r="E9" s="7" t="s">
        <v>14</v>
      </c>
      <c r="F9" s="8" t="s">
        <v>42</v>
      </c>
      <c r="G9" s="8" t="str">
        <f>HYPERLINK("http://120.92.71.219:7080/cx_sage/public/student_show_info.shtml?userId=XNYESFGDZKXX-14495200226&amp;token=M2IyZTE2ZWMxNQ","http://120.92.71.219:7080/cx_sage/public/student_show_info.shtml?userId=XNYESFGDZKXX-14495200226&amp;token=M2IyZTE2ZWMxNQ")</f>
        <v>http://120.92.71.219:7080/cx_sage/public/student_show_info.shtml?userId=XNYESFGDZKXX-14495200226&amp;token=M2IyZTE2ZWMxNQ</v>
      </c>
      <c r="H9" s="7" t="s">
        <v>43</v>
      </c>
      <c r="I9" s="9" t="s">
        <v>44</v>
      </c>
    </row>
    <row r="10" s="1" customFormat="1" ht="25.5" spans="1:9">
      <c r="A10" s="7" t="s">
        <v>10</v>
      </c>
      <c r="B10" s="7" t="s">
        <v>11</v>
      </c>
      <c r="C10" s="7" t="s">
        <v>45</v>
      </c>
      <c r="D10" s="7" t="s">
        <v>46</v>
      </c>
      <c r="E10" s="7" t="s">
        <v>14</v>
      </c>
      <c r="F10" s="8" t="s">
        <v>47</v>
      </c>
      <c r="G10" s="8" t="str">
        <f>HYPERLINK("http://120.92.71.219:7080/cx_sage/public/student_show_info.shtml?userId=XNYESFGDZKXX-14495200231&amp;token=MDgwOWMxYjM1OQ","http://120.92.71.219:7080/cx_sage/public/student_show_info.shtml?userId=XNYESFGDZKXX-14495200231&amp;token=MDgwOWMxYjM1OQ")</f>
        <v>http://120.92.71.219:7080/cx_sage/public/student_show_info.shtml?userId=XNYESFGDZKXX-14495200231&amp;token=MDgwOWMxYjM1OQ</v>
      </c>
      <c r="H10" s="7" t="s">
        <v>43</v>
      </c>
      <c r="I10" s="9" t="s">
        <v>48</v>
      </c>
    </row>
    <row r="11" s="1" customFormat="1" ht="25.5" spans="1:9">
      <c r="A11" s="7" t="s">
        <v>10</v>
      </c>
      <c r="B11" s="7" t="s">
        <v>11</v>
      </c>
      <c r="C11" s="7" t="s">
        <v>49</v>
      </c>
      <c r="D11" s="7" t="s">
        <v>50</v>
      </c>
      <c r="E11" s="7" t="s">
        <v>14</v>
      </c>
      <c r="F11" s="8" t="s">
        <v>51</v>
      </c>
      <c r="G11" s="8" t="str">
        <f>HYPERLINK("http://120.92.71.219:7080/cx_sage/public/student_show_info.shtml?userId=XNYESFGDZKXX-14495200251&amp;token=ZTZmZGJhNzk2OQ","http://120.92.71.219:7080/cx_sage/public/student_show_info.shtml?userId=XNYESFGDZKXX-14495200251&amp;token=ZTZmZGJhNzk2OQ")</f>
        <v>http://120.92.71.219:7080/cx_sage/public/student_show_info.shtml?userId=XNYESFGDZKXX-14495200251&amp;token=ZTZmZGJhNzk2OQ</v>
      </c>
      <c r="H11" s="7" t="s">
        <v>52</v>
      </c>
      <c r="I11" s="9" t="s">
        <v>53</v>
      </c>
    </row>
    <row r="12" s="1" customFormat="1" ht="25.5" spans="1:9">
      <c r="A12" s="7" t="s">
        <v>10</v>
      </c>
      <c r="B12" s="7" t="s">
        <v>11</v>
      </c>
      <c r="C12" s="7" t="s">
        <v>54</v>
      </c>
      <c r="D12" s="7" t="s">
        <v>55</v>
      </c>
      <c r="E12" s="7" t="s">
        <v>14</v>
      </c>
      <c r="F12" s="8" t="s">
        <v>56</v>
      </c>
      <c r="G12" s="8" t="str">
        <f>HYPERLINK("http://120.92.71.219:7080/cx_sage/public/student_show_info.shtml?userId=XNYESFGDZKXX-14495200254&amp;token=OWI2OGNjMjZkOA","http://120.92.71.219:7080/cx_sage/public/student_show_info.shtml?userId=XNYESFGDZKXX-14495200254&amp;token=OWI2OGNjMjZkOA")</f>
        <v>http://120.92.71.219:7080/cx_sage/public/student_show_info.shtml?userId=XNYESFGDZKXX-14495200254&amp;token=OWI2OGNjMjZkOA</v>
      </c>
      <c r="H12" s="7" t="s">
        <v>57</v>
      </c>
      <c r="I12" s="9" t="s">
        <v>58</v>
      </c>
    </row>
    <row r="13" s="1" customFormat="1" ht="25.5" spans="1:9">
      <c r="A13" s="7" t="s">
        <v>10</v>
      </c>
      <c r="B13" s="7" t="s">
        <v>11</v>
      </c>
      <c r="C13" s="7" t="s">
        <v>59</v>
      </c>
      <c r="D13" s="7" t="s">
        <v>60</v>
      </c>
      <c r="E13" s="7" t="s">
        <v>14</v>
      </c>
      <c r="F13" s="8" t="s">
        <v>61</v>
      </c>
      <c r="G13" s="8" t="str">
        <f>HYPERLINK("http://120.92.71.219:7080/cx_sage/public/student_show_info.shtml?userId=XNYESFGDZKXX-14495200256&amp;token=OWM4ZWM0NWU3ZQ","http://120.92.71.219:7080/cx_sage/public/student_show_info.shtml?userId=XNYESFGDZKXX-14495200256&amp;token=OWM4ZWM0NWU3ZQ")</f>
        <v>http://120.92.71.219:7080/cx_sage/public/student_show_info.shtml?userId=XNYESFGDZKXX-14495200256&amp;token=OWM4ZWM0NWU3ZQ</v>
      </c>
      <c r="H13" s="7" t="s">
        <v>57</v>
      </c>
      <c r="I13" s="9" t="s">
        <v>62</v>
      </c>
    </row>
    <row r="14" s="1" customFormat="1" ht="25.5" spans="1:9">
      <c r="A14" s="7" t="s">
        <v>10</v>
      </c>
      <c r="B14" s="7" t="s">
        <v>11</v>
      </c>
      <c r="C14" s="7" t="s">
        <v>63</v>
      </c>
      <c r="D14" s="7" t="s">
        <v>64</v>
      </c>
      <c r="E14" s="7" t="s">
        <v>14</v>
      </c>
      <c r="F14" s="8" t="s">
        <v>65</v>
      </c>
      <c r="G14" s="8" t="str">
        <f>HYPERLINK("http://120.92.71.219:7080/cx_sage/public/student_show_info.shtml?userId=XNYESFGDZKXX-14495200259&amp;token=YjBiMjNkMjI3Zg","http://120.92.71.219:7080/cx_sage/public/student_show_info.shtml?userId=XNYESFGDZKXX-14495200259&amp;token=YjBiMjNkMjI3Zg")</f>
        <v>http://120.92.71.219:7080/cx_sage/public/student_show_info.shtml?userId=XNYESFGDZKXX-14495200259&amp;token=YjBiMjNkMjI3Zg</v>
      </c>
      <c r="H14" s="7" t="s">
        <v>52</v>
      </c>
      <c r="I14" s="9" t="s">
        <v>66</v>
      </c>
    </row>
    <row r="15" s="1" customFormat="1" ht="25.5" spans="1:9">
      <c r="A15" s="7" t="s">
        <v>10</v>
      </c>
      <c r="B15" s="7" t="s">
        <v>11</v>
      </c>
      <c r="C15" s="7" t="s">
        <v>67</v>
      </c>
      <c r="D15" s="7" t="s">
        <v>68</v>
      </c>
      <c r="E15" s="7" t="s">
        <v>14</v>
      </c>
      <c r="F15" s="8" t="s">
        <v>69</v>
      </c>
      <c r="G15" s="8" t="str">
        <f>HYPERLINK("http://120.92.71.219:7080/cx_sage/public/student_show_info.shtml?userId=XNYESFGDZKXX-14495200260&amp;token=OWY3ZjUzMmQ3MQ","http://120.92.71.219:7080/cx_sage/public/student_show_info.shtml?userId=XNYESFGDZKXX-14495200260&amp;token=OWY3ZjUzMmQ3MQ")</f>
        <v>http://120.92.71.219:7080/cx_sage/public/student_show_info.shtml?userId=XNYESFGDZKXX-14495200260&amp;token=OWY3ZjUzMmQ3MQ</v>
      </c>
      <c r="H15" s="7" t="s">
        <v>52</v>
      </c>
      <c r="I15" s="9" t="s">
        <v>62</v>
      </c>
    </row>
    <row r="16" s="1" customFormat="1" ht="25.5" spans="1:9">
      <c r="A16" s="7" t="s">
        <v>10</v>
      </c>
      <c r="B16" s="7" t="s">
        <v>11</v>
      </c>
      <c r="C16" s="7" t="s">
        <v>70</v>
      </c>
      <c r="D16" s="7" t="s">
        <v>71</v>
      </c>
      <c r="E16" s="7" t="s">
        <v>14</v>
      </c>
      <c r="F16" s="8" t="s">
        <v>72</v>
      </c>
      <c r="G16" s="8" t="str">
        <f>HYPERLINK("http://120.92.71.219:7080/cx_sage/public/student_show_info.shtml?userId=XNYESFGDZKXX-14495200287&amp;token=ZjZjYmE3MDk3YQ","http://120.92.71.219:7080/cx_sage/public/student_show_info.shtml?userId=XNYESFGDZKXX-14495200287&amp;token=ZjZjYmE3MDk3YQ")</f>
        <v>http://120.92.71.219:7080/cx_sage/public/student_show_info.shtml?userId=XNYESFGDZKXX-14495200287&amp;token=ZjZjYmE3MDk3YQ</v>
      </c>
      <c r="H16" s="7" t="s">
        <v>73</v>
      </c>
      <c r="I16" s="9" t="s">
        <v>74</v>
      </c>
    </row>
    <row r="17" s="1" customFormat="1" ht="25.5" spans="1:9">
      <c r="A17" s="7" t="s">
        <v>10</v>
      </c>
      <c r="B17" s="7" t="s">
        <v>11</v>
      </c>
      <c r="C17" s="7" t="s">
        <v>75</v>
      </c>
      <c r="D17" s="7" t="s">
        <v>76</v>
      </c>
      <c r="E17" s="7" t="s">
        <v>14</v>
      </c>
      <c r="F17" s="8" t="s">
        <v>77</v>
      </c>
      <c r="G17" s="8" t="str">
        <f>HYPERLINK("http://120.92.71.219:7080/cx_sage/public/student_show_info.shtml?userId=XNYESFGDZKXX-14495200292&amp;token=Yzk5ZTRiNzUwZQ","http://120.92.71.219:7080/cx_sage/public/student_show_info.shtml?userId=XNYESFGDZKXX-14495200292&amp;token=Yzk5ZTRiNzUwZQ")</f>
        <v>http://120.92.71.219:7080/cx_sage/public/student_show_info.shtml?userId=XNYESFGDZKXX-14495200292&amp;token=Yzk5ZTRiNzUwZQ</v>
      </c>
      <c r="H17" s="7" t="s">
        <v>73</v>
      </c>
      <c r="I17" s="9" t="s">
        <v>29</v>
      </c>
    </row>
    <row r="18" s="1" customFormat="1" ht="25.5" spans="1:9">
      <c r="A18" s="7" t="s">
        <v>10</v>
      </c>
      <c r="B18" s="7" t="s">
        <v>11</v>
      </c>
      <c r="C18" s="7" t="s">
        <v>78</v>
      </c>
      <c r="D18" s="7" t="s">
        <v>79</v>
      </c>
      <c r="E18" s="7" t="s">
        <v>14</v>
      </c>
      <c r="F18" s="8" t="s">
        <v>80</v>
      </c>
      <c r="G18" s="8" t="str">
        <f>HYPERLINK("http://120.92.71.219:7080/cx_sage/public/student_show_info.shtml?userId=XNYESFGDZKXX-14495200297&amp;token=MzQ3NmI0ODVmNA","http://120.92.71.219:7080/cx_sage/public/student_show_info.shtml?userId=XNYESFGDZKXX-14495200297&amp;token=MzQ3NmI0ODVmNA")</f>
        <v>http://120.92.71.219:7080/cx_sage/public/student_show_info.shtml?userId=XNYESFGDZKXX-14495200297&amp;token=MzQ3NmI0ODVmNA</v>
      </c>
      <c r="H18" s="7" t="s">
        <v>73</v>
      </c>
      <c r="I18" s="9" t="s">
        <v>81</v>
      </c>
    </row>
    <row r="19" s="1" customFormat="1" ht="25.5" spans="1:9">
      <c r="A19" s="7" t="s">
        <v>10</v>
      </c>
      <c r="B19" s="7" t="s">
        <v>11</v>
      </c>
      <c r="C19" s="7" t="s">
        <v>82</v>
      </c>
      <c r="D19" s="7" t="s">
        <v>83</v>
      </c>
      <c r="E19" s="7" t="s">
        <v>14</v>
      </c>
      <c r="F19" s="8" t="s">
        <v>84</v>
      </c>
      <c r="G19" s="8" t="str">
        <f>HYPERLINK("http://120.92.71.219:7080/cx_sage/public/student_show_info.shtml?userId=XNYESFGDZKXX-14495200300&amp;token=ZjQ3MjdlOWUzMA","http://120.92.71.219:7080/cx_sage/public/student_show_info.shtml?userId=XNYESFGDZKXX-14495200300&amp;token=ZjQ3MjdlOWUzMA")</f>
        <v>http://120.92.71.219:7080/cx_sage/public/student_show_info.shtml?userId=XNYESFGDZKXX-14495200300&amp;token=ZjQ3MjdlOWUzMA</v>
      </c>
      <c r="H19" s="7" t="s">
        <v>73</v>
      </c>
      <c r="I19" s="9" t="s">
        <v>44</v>
      </c>
    </row>
    <row r="20" s="1" customFormat="1" ht="25.5" spans="1:9">
      <c r="A20" s="7" t="s">
        <v>10</v>
      </c>
      <c r="B20" s="7" t="s">
        <v>11</v>
      </c>
      <c r="C20" s="7" t="s">
        <v>85</v>
      </c>
      <c r="D20" s="7" t="s">
        <v>86</v>
      </c>
      <c r="E20" s="7" t="s">
        <v>14</v>
      </c>
      <c r="F20" s="8" t="s">
        <v>87</v>
      </c>
      <c r="G20" s="8" t="str">
        <f>HYPERLINK("http://120.92.71.219:7080/cx_sage/public/student_show_info.shtml?userId=XNYESFGDZKXX-14495200303&amp;token=YWFlMzIyNWE4MA","http://120.92.71.219:7080/cx_sage/public/student_show_info.shtml?userId=XNYESFGDZKXX-14495200303&amp;token=YWFlMzIyNWE4MA")</f>
        <v>http://120.92.71.219:7080/cx_sage/public/student_show_info.shtml?userId=XNYESFGDZKXX-14495200303&amp;token=YWFlMzIyNWE4MA</v>
      </c>
      <c r="H20" s="7" t="s">
        <v>88</v>
      </c>
      <c r="I20" s="9" t="s">
        <v>74</v>
      </c>
    </row>
    <row r="21" s="1" customFormat="1" ht="25.5" spans="1:9">
      <c r="A21" s="7" t="s">
        <v>10</v>
      </c>
      <c r="B21" s="7" t="s">
        <v>11</v>
      </c>
      <c r="C21" s="7" t="s">
        <v>89</v>
      </c>
      <c r="D21" s="7" t="s">
        <v>90</v>
      </c>
      <c r="E21" s="7" t="s">
        <v>14</v>
      </c>
      <c r="F21" s="8" t="s">
        <v>91</v>
      </c>
      <c r="G21" s="8" t="str">
        <f>HYPERLINK("http://120.92.71.219:7080/cx_sage/public/student_show_info.shtml?userId=XNYESFGDZKXX-14495200304&amp;token=ZDQ3MGZhM2EwMw","http://120.92.71.219:7080/cx_sage/public/student_show_info.shtml?userId=XNYESFGDZKXX-14495200304&amp;token=ZDQ3MGZhM2EwMw")</f>
        <v>http://120.92.71.219:7080/cx_sage/public/student_show_info.shtml?userId=XNYESFGDZKXX-14495200304&amp;token=ZDQ3MGZhM2EwMw</v>
      </c>
      <c r="H21" s="7" t="s">
        <v>88</v>
      </c>
      <c r="I21" s="9" t="s">
        <v>92</v>
      </c>
    </row>
    <row r="22" s="1" customFormat="1" ht="25.5" spans="1:9">
      <c r="A22" s="7" t="s">
        <v>10</v>
      </c>
      <c r="B22" s="7" t="s">
        <v>11</v>
      </c>
      <c r="C22" s="7" t="s">
        <v>93</v>
      </c>
      <c r="D22" s="7" t="s">
        <v>94</v>
      </c>
      <c r="E22" s="7" t="s">
        <v>14</v>
      </c>
      <c r="F22" s="8" t="s">
        <v>95</v>
      </c>
      <c r="G22" s="8" t="str">
        <f>HYPERLINK("http://120.92.71.219:7080/cx_sage/public/student_show_info.shtml?userId=XNYESFGDZKXX-14495200307&amp;token=OWZlMDQzNjljMQ","http://120.92.71.219:7080/cx_sage/public/student_show_info.shtml?userId=XNYESFGDZKXX-14495200307&amp;token=OWZlMDQzNjljMQ")</f>
        <v>http://120.92.71.219:7080/cx_sage/public/student_show_info.shtml?userId=XNYESFGDZKXX-14495200307&amp;token=OWZlMDQzNjljMQ</v>
      </c>
      <c r="H22" s="7" t="s">
        <v>96</v>
      </c>
      <c r="I22" s="9" t="s">
        <v>97</v>
      </c>
    </row>
    <row r="23" s="1" customFormat="1" ht="25.5" spans="1:9">
      <c r="A23" s="7" t="s">
        <v>10</v>
      </c>
      <c r="B23" s="7" t="s">
        <v>11</v>
      </c>
      <c r="C23" s="7" t="s">
        <v>98</v>
      </c>
      <c r="D23" s="7" t="s">
        <v>99</v>
      </c>
      <c r="E23" s="7" t="s">
        <v>14</v>
      </c>
      <c r="F23" s="8" t="s">
        <v>100</v>
      </c>
      <c r="G23" s="8" t="str">
        <f>HYPERLINK("http://120.92.71.219:7080/cx_sage/public/student_show_info.shtml?userId=XNYESFGDZKXX-14495200310&amp;token=ZGJmMTM3MzY0YQ","http://120.92.71.219:7080/cx_sage/public/student_show_info.shtml?userId=XNYESFGDZKXX-14495200310&amp;token=ZGJmMTM3MzY0YQ")</f>
        <v>http://120.92.71.219:7080/cx_sage/public/student_show_info.shtml?userId=XNYESFGDZKXX-14495200310&amp;token=ZGJmMTM3MzY0YQ</v>
      </c>
      <c r="H23" s="7" t="s">
        <v>101</v>
      </c>
      <c r="I23" s="9" t="s">
        <v>48</v>
      </c>
    </row>
    <row r="24" s="1" customFormat="1" ht="25.5" spans="1:9">
      <c r="A24" s="7" t="s">
        <v>10</v>
      </c>
      <c r="B24" s="7" t="s">
        <v>11</v>
      </c>
      <c r="C24" s="7" t="s">
        <v>102</v>
      </c>
      <c r="D24" s="7" t="s">
        <v>103</v>
      </c>
      <c r="E24" s="7" t="s">
        <v>14</v>
      </c>
      <c r="F24" s="8" t="s">
        <v>104</v>
      </c>
      <c r="G24" s="8" t="str">
        <f>HYPERLINK("http://120.92.71.219:7080/cx_sage/public/student_show_info.shtml?userId=XNYESFGDZKXX-14495200313&amp;token=MjRlNTNjN2VjZQ","http://120.92.71.219:7080/cx_sage/public/student_show_info.shtml?userId=XNYESFGDZKXX-14495200313&amp;token=MjRlNTNjN2VjZQ")</f>
        <v>http://120.92.71.219:7080/cx_sage/public/student_show_info.shtml?userId=XNYESFGDZKXX-14495200313&amp;token=MjRlNTNjN2VjZQ</v>
      </c>
      <c r="H24" s="7" t="s">
        <v>88</v>
      </c>
      <c r="I24" s="9" t="s">
        <v>105</v>
      </c>
    </row>
    <row r="25" s="1" customFormat="1" ht="25.5" spans="1:9">
      <c r="A25" s="7" t="s">
        <v>10</v>
      </c>
      <c r="B25" s="7" t="s">
        <v>11</v>
      </c>
      <c r="C25" s="7" t="s">
        <v>106</v>
      </c>
      <c r="D25" s="7" t="s">
        <v>107</v>
      </c>
      <c r="E25" s="7" t="s">
        <v>14</v>
      </c>
      <c r="F25" s="8" t="s">
        <v>42</v>
      </c>
      <c r="G25" s="8" t="str">
        <f>HYPERLINK("http://120.92.71.219:7080/cx_sage/public/student_show_info.shtml?userId=XNYESFGDZKXX-14495200315&amp;token=ZTk1OTUzODhjNA","http://120.92.71.219:7080/cx_sage/public/student_show_info.shtml?userId=XNYESFGDZKXX-14495200315&amp;token=ZTk1OTUzODhjNA")</f>
        <v>http://120.92.71.219:7080/cx_sage/public/student_show_info.shtml?userId=XNYESFGDZKXX-14495200315&amp;token=ZTk1OTUzODhjNA</v>
      </c>
      <c r="H25" s="7" t="s">
        <v>88</v>
      </c>
      <c r="I25" s="9" t="s">
        <v>21</v>
      </c>
    </row>
    <row r="26" s="1" customFormat="1" ht="25.5" spans="1:9">
      <c r="A26" s="7" t="s">
        <v>10</v>
      </c>
      <c r="B26" s="7" t="s">
        <v>11</v>
      </c>
      <c r="C26" s="7" t="s">
        <v>108</v>
      </c>
      <c r="D26" s="7" t="s">
        <v>109</v>
      </c>
      <c r="E26" s="7" t="s">
        <v>14</v>
      </c>
      <c r="F26" s="8" t="s">
        <v>110</v>
      </c>
      <c r="G26" s="8" t="str">
        <f>HYPERLINK("http://120.92.71.219:7080/cx_sage/public/student_show_info.shtml?userId=XNYESFGDZKXX-14495200318&amp;token=ODMzZGY3MjM0OQ","http://120.92.71.219:7080/cx_sage/public/student_show_info.shtml?userId=XNYESFGDZKXX-14495200318&amp;token=ODMzZGY3MjM0OQ")</f>
        <v>http://120.92.71.219:7080/cx_sage/public/student_show_info.shtml?userId=XNYESFGDZKXX-14495200318&amp;token=ODMzZGY3MjM0OQ</v>
      </c>
      <c r="H26" s="7" t="s">
        <v>101</v>
      </c>
      <c r="I26" s="9" t="s">
        <v>62</v>
      </c>
    </row>
    <row r="27" s="1" customFormat="1" ht="25.5" spans="1:9">
      <c r="A27" s="7" t="s">
        <v>10</v>
      </c>
      <c r="B27" s="7" t="s">
        <v>11</v>
      </c>
      <c r="C27" s="7" t="s">
        <v>111</v>
      </c>
      <c r="D27" s="7" t="s">
        <v>112</v>
      </c>
      <c r="E27" s="7" t="s">
        <v>14</v>
      </c>
      <c r="F27" s="8" t="s">
        <v>113</v>
      </c>
      <c r="G27" s="8" t="str">
        <f>HYPERLINK("http://120.92.71.219:7080/cx_sage/public/student_show_info.shtml?userId=XNYESFGDZKXX-14495200319&amp;token=OTk0YjIzNWRhMA","http://120.92.71.219:7080/cx_sage/public/student_show_info.shtml?userId=XNYESFGDZKXX-14495200319&amp;token=OTk0YjIzNWRhMA")</f>
        <v>http://120.92.71.219:7080/cx_sage/public/student_show_info.shtml?userId=XNYESFGDZKXX-14495200319&amp;token=OTk0YjIzNWRhMA</v>
      </c>
      <c r="H27" s="7" t="s">
        <v>88</v>
      </c>
      <c r="I27" s="9" t="s">
        <v>114</v>
      </c>
    </row>
    <row r="28" s="1" customFormat="1" ht="25.5" spans="1:9">
      <c r="A28" s="7" t="s">
        <v>10</v>
      </c>
      <c r="B28" s="7" t="s">
        <v>11</v>
      </c>
      <c r="C28" s="7" t="s">
        <v>115</v>
      </c>
      <c r="D28" s="7" t="s">
        <v>116</v>
      </c>
      <c r="E28" s="7" t="s">
        <v>14</v>
      </c>
      <c r="F28" s="8" t="s">
        <v>117</v>
      </c>
      <c r="G28" s="8" t="str">
        <f>HYPERLINK("http://120.92.71.219:7080/cx_sage/public/student_show_info.shtml?userId=XNYESFGDZKXX-14495200321&amp;token=MjlmMGM5MTJjYw","http://120.92.71.219:7080/cx_sage/public/student_show_info.shtml?userId=XNYESFGDZKXX-14495200321&amp;token=MjlmMGM5MTJjYw")</f>
        <v>http://120.92.71.219:7080/cx_sage/public/student_show_info.shtml?userId=XNYESFGDZKXX-14495200321&amp;token=MjlmMGM5MTJjYw</v>
      </c>
      <c r="H28" s="7" t="s">
        <v>101</v>
      </c>
      <c r="I28" s="9" t="s">
        <v>48</v>
      </c>
    </row>
    <row r="29" s="1" customFormat="1" ht="25.5" spans="1:9">
      <c r="A29" s="7" t="s">
        <v>10</v>
      </c>
      <c r="B29" s="7" t="s">
        <v>11</v>
      </c>
      <c r="C29" s="7" t="s">
        <v>118</v>
      </c>
      <c r="D29" s="7" t="s">
        <v>119</v>
      </c>
      <c r="E29" s="7" t="s">
        <v>14</v>
      </c>
      <c r="F29" s="8" t="s">
        <v>120</v>
      </c>
      <c r="G29" s="8" t="str">
        <f>HYPERLINK("http://120.92.71.219:7080/cx_sage/public/student_show_info.shtml?userId=XNYESFGDZKXX-14495200331&amp;token=ZDY3MGExYTAzNA","http://120.92.71.219:7080/cx_sage/public/student_show_info.shtml?userId=XNYESFGDZKXX-14495200331&amp;token=ZDY3MGExYTAzNA")</f>
        <v>http://120.92.71.219:7080/cx_sage/public/student_show_info.shtml?userId=XNYESFGDZKXX-14495200331&amp;token=ZDY3MGExYTAzNA</v>
      </c>
      <c r="H29" s="7" t="s">
        <v>121</v>
      </c>
      <c r="I29" s="9" t="s">
        <v>39</v>
      </c>
    </row>
    <row r="30" s="1" customFormat="1" ht="25.5" spans="1:9">
      <c r="A30" s="7" t="s">
        <v>10</v>
      </c>
      <c r="B30" s="7" t="s">
        <v>11</v>
      </c>
      <c r="C30" s="7" t="s">
        <v>122</v>
      </c>
      <c r="D30" s="7" t="s">
        <v>123</v>
      </c>
      <c r="E30" s="7" t="s">
        <v>14</v>
      </c>
      <c r="F30" s="8" t="s">
        <v>124</v>
      </c>
      <c r="G30" s="8" t="str">
        <f>HYPERLINK("http://120.92.71.219:7080/cx_sage/public/student_show_info.shtml?userId=XNYESFGDZKXX-14495200332&amp;token=ODQwMmI1ZWJiMQ","http://120.92.71.219:7080/cx_sage/public/student_show_info.shtml?userId=XNYESFGDZKXX-14495200332&amp;token=ODQwMmI1ZWJiMQ")</f>
        <v>http://120.92.71.219:7080/cx_sage/public/student_show_info.shtml?userId=XNYESFGDZKXX-14495200332&amp;token=ODQwMmI1ZWJiMQ</v>
      </c>
      <c r="H30" s="7" t="s">
        <v>121</v>
      </c>
      <c r="I30" s="9" t="s">
        <v>125</v>
      </c>
    </row>
    <row r="31" s="1" customFormat="1" ht="25.5" spans="1:9">
      <c r="A31" s="7" t="s">
        <v>10</v>
      </c>
      <c r="B31" s="7" t="s">
        <v>11</v>
      </c>
      <c r="C31" s="7" t="s">
        <v>126</v>
      </c>
      <c r="D31" s="7" t="s">
        <v>127</v>
      </c>
      <c r="E31" s="7" t="s">
        <v>14</v>
      </c>
      <c r="F31" s="8" t="s">
        <v>128</v>
      </c>
      <c r="G31" s="8" t="str">
        <f>HYPERLINK("http://120.92.71.219:7080/cx_sage/public/student_show_info.shtml?userId=XNYESFGDZKXX-14495200333&amp;token=YTZkM2ZlMzA2Yg","http://120.92.71.219:7080/cx_sage/public/student_show_info.shtml?userId=XNYESFGDZKXX-14495200333&amp;token=YTZkM2ZlMzA2Yg")</f>
        <v>http://120.92.71.219:7080/cx_sage/public/student_show_info.shtml?userId=XNYESFGDZKXX-14495200333&amp;token=YTZkM2ZlMzA2Yg</v>
      </c>
      <c r="H31" s="7" t="s">
        <v>121</v>
      </c>
      <c r="I31" s="9" t="s">
        <v>125</v>
      </c>
    </row>
    <row r="32" s="1" customFormat="1" ht="25.5" spans="1:9">
      <c r="A32" s="7" t="s">
        <v>10</v>
      </c>
      <c r="B32" s="7" t="s">
        <v>11</v>
      </c>
      <c r="C32" s="7" t="s">
        <v>129</v>
      </c>
      <c r="D32" s="7" t="s">
        <v>130</v>
      </c>
      <c r="E32" s="7" t="s">
        <v>14</v>
      </c>
      <c r="F32" s="8" t="s">
        <v>84</v>
      </c>
      <c r="G32" s="8" t="str">
        <f>HYPERLINK("http://120.92.71.219:7080/cx_sage/public/student_show_info.shtml?userId=XNYESFGDZKXX-14495200338&amp;token=OTdmMDZlMjc4YQ","http://120.92.71.219:7080/cx_sage/public/student_show_info.shtml?userId=XNYESFGDZKXX-14495200338&amp;token=OTdmMDZlMjc4YQ")</f>
        <v>http://120.92.71.219:7080/cx_sage/public/student_show_info.shtml?userId=XNYESFGDZKXX-14495200338&amp;token=OTdmMDZlMjc4YQ</v>
      </c>
      <c r="H32" s="7" t="s">
        <v>121</v>
      </c>
      <c r="I32" s="9" t="s">
        <v>131</v>
      </c>
    </row>
    <row r="33" s="1" customFormat="1" ht="25.5" spans="1:9">
      <c r="A33" s="7" t="s">
        <v>10</v>
      </c>
      <c r="B33" s="7" t="s">
        <v>11</v>
      </c>
      <c r="C33" s="7" t="s">
        <v>132</v>
      </c>
      <c r="D33" s="7" t="s">
        <v>133</v>
      </c>
      <c r="E33" s="7" t="s">
        <v>14</v>
      </c>
      <c r="F33" s="8" t="s">
        <v>134</v>
      </c>
      <c r="G33" s="8" t="str">
        <f>HYPERLINK("http://120.92.71.219:7080/cx_sage/public/student_show_info.shtml?userId=XNYESFGDZKXX-14495200339&amp;token=ZTMxYWUzNzE0ZQ","http://120.92.71.219:7080/cx_sage/public/student_show_info.shtml?userId=XNYESFGDZKXX-14495200339&amp;token=ZTMxYWUzNzE0ZQ")</f>
        <v>http://120.92.71.219:7080/cx_sage/public/student_show_info.shtml?userId=XNYESFGDZKXX-14495200339&amp;token=ZTMxYWUzNzE0ZQ</v>
      </c>
      <c r="H33" s="7" t="s">
        <v>135</v>
      </c>
      <c r="I33" s="9" t="s">
        <v>39</v>
      </c>
    </row>
    <row r="34" s="1" customFormat="1" ht="25.5" spans="1:9">
      <c r="A34" s="7" t="s">
        <v>10</v>
      </c>
      <c r="B34" s="7" t="s">
        <v>11</v>
      </c>
      <c r="C34" s="7" t="s">
        <v>136</v>
      </c>
      <c r="D34" s="7" t="s">
        <v>137</v>
      </c>
      <c r="E34" s="7" t="s">
        <v>14</v>
      </c>
      <c r="F34" s="8" t="s">
        <v>138</v>
      </c>
      <c r="G34" s="8" t="str">
        <f>HYPERLINK("http://120.92.71.219:7080/cx_sage/public/student_show_info.shtml?userId=XNYESFGDZKXX-14495200343&amp;token=YmNlMTQzOTE3Mw","http://120.92.71.219:7080/cx_sage/public/student_show_info.shtml?userId=XNYESFGDZKXX-14495200343&amp;token=YmNlMTQzOTE3Mw")</f>
        <v>http://120.92.71.219:7080/cx_sage/public/student_show_info.shtml?userId=XNYESFGDZKXX-14495200343&amp;token=YmNlMTQzOTE3Mw</v>
      </c>
      <c r="H34" s="7" t="s">
        <v>135</v>
      </c>
      <c r="I34" s="9" t="s">
        <v>139</v>
      </c>
    </row>
    <row r="35" s="1" customFormat="1" ht="25.5" spans="1:9">
      <c r="A35" s="7" t="s">
        <v>10</v>
      </c>
      <c r="B35" s="7" t="s">
        <v>11</v>
      </c>
      <c r="C35" s="7" t="s">
        <v>140</v>
      </c>
      <c r="D35" s="7" t="s">
        <v>141</v>
      </c>
      <c r="E35" s="7" t="s">
        <v>14</v>
      </c>
      <c r="F35" s="8" t="s">
        <v>142</v>
      </c>
      <c r="G35" s="8" t="str">
        <f>HYPERLINK("http://120.92.71.219:7080/cx_sage/public/student_show_info.shtml?userId=XNYESFGDZKXX-14495200344&amp;token=ZDZhNzIwMTZjOA","http://120.92.71.219:7080/cx_sage/public/student_show_info.shtml?userId=XNYESFGDZKXX-14495200344&amp;token=ZDZhNzIwMTZjOA")</f>
        <v>http://120.92.71.219:7080/cx_sage/public/student_show_info.shtml?userId=XNYESFGDZKXX-14495200344&amp;token=ZDZhNzIwMTZjOA</v>
      </c>
      <c r="H35" s="7" t="s">
        <v>121</v>
      </c>
      <c r="I35" s="9" t="s">
        <v>125</v>
      </c>
    </row>
    <row r="36" s="1" customFormat="1" ht="25.5" spans="1:9">
      <c r="A36" s="7" t="s">
        <v>10</v>
      </c>
      <c r="B36" s="7" t="s">
        <v>11</v>
      </c>
      <c r="C36" s="7" t="s">
        <v>143</v>
      </c>
      <c r="D36" s="7" t="s">
        <v>144</v>
      </c>
      <c r="E36" s="7" t="s">
        <v>14</v>
      </c>
      <c r="F36" s="8" t="s">
        <v>145</v>
      </c>
      <c r="G36" s="8" t="str">
        <f>HYPERLINK("http://120.92.71.219:7080/cx_sage/public/student_show_info.shtml?userId=XNYESFGDZKXX-14495200348&amp;token=ZmIwNDc4MGYxMw","http://120.92.71.219:7080/cx_sage/public/student_show_info.shtml?userId=XNYESFGDZKXX-14495200348&amp;token=ZmIwNDc4MGYxMw")</f>
        <v>http://120.92.71.219:7080/cx_sage/public/student_show_info.shtml?userId=XNYESFGDZKXX-14495200348&amp;token=ZmIwNDc4MGYxMw</v>
      </c>
      <c r="H36" s="7" t="s">
        <v>121</v>
      </c>
      <c r="I36" s="9" t="s">
        <v>39</v>
      </c>
    </row>
    <row r="37" s="1" customFormat="1" ht="25.5" spans="1:9">
      <c r="A37" s="7" t="s">
        <v>10</v>
      </c>
      <c r="B37" s="7" t="s">
        <v>11</v>
      </c>
      <c r="C37" s="7" t="s">
        <v>146</v>
      </c>
      <c r="D37" s="7" t="s">
        <v>147</v>
      </c>
      <c r="E37" s="7" t="s">
        <v>14</v>
      </c>
      <c r="F37" s="8" t="s">
        <v>148</v>
      </c>
      <c r="G37" s="8" t="str">
        <f>HYPERLINK("http://120.92.71.219:7080/cx_sage/public/student_show_info.shtml?userId=XNYESFGDZKXX-14495200357&amp;token=ZmRhNjA1NzU5Nw","http://120.92.71.219:7080/cx_sage/public/student_show_info.shtml?userId=XNYESFGDZKXX-14495200357&amp;token=ZmRhNjA1NzU5Nw")</f>
        <v>http://120.92.71.219:7080/cx_sage/public/student_show_info.shtml?userId=XNYESFGDZKXX-14495200357&amp;token=ZmRhNjA1NzU5Nw</v>
      </c>
      <c r="H37" s="7" t="s">
        <v>135</v>
      </c>
      <c r="I37" s="9" t="s">
        <v>139</v>
      </c>
    </row>
    <row r="38" s="1" customFormat="1" ht="25.5" spans="1:9">
      <c r="A38" s="7" t="s">
        <v>10</v>
      </c>
      <c r="B38" s="7" t="s">
        <v>11</v>
      </c>
      <c r="C38" s="7" t="s">
        <v>149</v>
      </c>
      <c r="D38" s="7" t="s">
        <v>150</v>
      </c>
      <c r="E38" s="7" t="s">
        <v>14</v>
      </c>
      <c r="F38" s="8" t="s">
        <v>151</v>
      </c>
      <c r="G38" s="8" t="str">
        <f>HYPERLINK("http://120.92.71.219:7080/cx_sage/public/student_show_info.shtml?userId=XNYESFGDZKXX-14495200362&amp;token=YzgwOGFmYzI2OQ","http://120.92.71.219:7080/cx_sage/public/student_show_info.shtml?userId=XNYESFGDZKXX-14495200362&amp;token=YzgwOGFmYzI2OQ")</f>
        <v>http://120.92.71.219:7080/cx_sage/public/student_show_info.shtml?userId=XNYESFGDZKXX-14495200362&amp;token=YzgwOGFmYzI2OQ</v>
      </c>
      <c r="H38" s="7" t="s">
        <v>152</v>
      </c>
      <c r="I38" s="9" t="s">
        <v>153</v>
      </c>
    </row>
    <row r="39" s="1" customFormat="1" ht="25.5" spans="1:9">
      <c r="A39" s="7" t="s">
        <v>10</v>
      </c>
      <c r="B39" s="7" t="s">
        <v>11</v>
      </c>
      <c r="C39" s="7" t="s">
        <v>154</v>
      </c>
      <c r="D39" s="7" t="s">
        <v>155</v>
      </c>
      <c r="E39" s="7" t="s">
        <v>14</v>
      </c>
      <c r="F39" s="8" t="s">
        <v>156</v>
      </c>
      <c r="G39" s="8" t="str">
        <f>HYPERLINK("http://120.92.71.219:7080/cx_sage/public/student_show_info.shtml?userId=XNYESFGDZKXX-14495200364&amp;token=MzE2YmJjMDMzMg","http://120.92.71.219:7080/cx_sage/public/student_show_info.shtml?userId=XNYESFGDZKXX-14495200364&amp;token=MzE2YmJjMDMzMg")</f>
        <v>http://120.92.71.219:7080/cx_sage/public/student_show_info.shtml?userId=XNYESFGDZKXX-14495200364&amp;token=MzE2YmJjMDMzMg</v>
      </c>
      <c r="H39" s="7" t="s">
        <v>152</v>
      </c>
      <c r="I39" s="9" t="s">
        <v>157</v>
      </c>
    </row>
    <row r="40" s="1" customFormat="1" ht="25.5" spans="1:9">
      <c r="A40" s="7" t="s">
        <v>10</v>
      </c>
      <c r="B40" s="7" t="s">
        <v>11</v>
      </c>
      <c r="C40" s="7" t="s">
        <v>158</v>
      </c>
      <c r="D40" s="7" t="s">
        <v>159</v>
      </c>
      <c r="E40" s="7" t="s">
        <v>14</v>
      </c>
      <c r="F40" s="8" t="s">
        <v>160</v>
      </c>
      <c r="G40" s="8" t="str">
        <f>HYPERLINK("http://120.92.71.219:7080/cx_sage/public/student_show_info.shtml?userId=XNYESFGDZKXX-14495200370&amp;token=YjZmZGM2MjBkYw","http://120.92.71.219:7080/cx_sage/public/student_show_info.shtml?userId=XNYESFGDZKXX-14495200370&amp;token=YjZmZGM2MjBkYw")</f>
        <v>http://120.92.71.219:7080/cx_sage/public/student_show_info.shtml?userId=XNYESFGDZKXX-14495200370&amp;token=YjZmZGM2MjBkYw</v>
      </c>
      <c r="H40" s="7" t="s">
        <v>152</v>
      </c>
      <c r="I40" s="9" t="s">
        <v>161</v>
      </c>
    </row>
    <row r="41" s="1" customFormat="1" ht="25.5" spans="1:9">
      <c r="A41" s="7" t="s">
        <v>10</v>
      </c>
      <c r="B41" s="7" t="s">
        <v>11</v>
      </c>
      <c r="C41" s="7" t="s">
        <v>162</v>
      </c>
      <c r="D41" s="7" t="s">
        <v>163</v>
      </c>
      <c r="E41" s="7" t="s">
        <v>14</v>
      </c>
      <c r="F41" s="8" t="s">
        <v>164</v>
      </c>
      <c r="G41" s="8" t="str">
        <f>HYPERLINK("http://120.92.71.219:7080/cx_sage/public/student_show_info.shtml?userId=XNYESFGDZKXX-14495200373&amp;token=NWYxMDcwNGE2OA","http://120.92.71.219:7080/cx_sage/public/student_show_info.shtml?userId=XNYESFGDZKXX-14495200373&amp;token=NWYxMDcwNGE2OA")</f>
        <v>http://120.92.71.219:7080/cx_sage/public/student_show_info.shtml?userId=XNYESFGDZKXX-14495200373&amp;token=NWYxMDcwNGE2OA</v>
      </c>
      <c r="H41" s="7" t="s">
        <v>152</v>
      </c>
      <c r="I41" s="9" t="s">
        <v>165</v>
      </c>
    </row>
    <row r="42" s="1" customFormat="1" ht="25.5" spans="1:9">
      <c r="A42" s="7" t="s">
        <v>10</v>
      </c>
      <c r="B42" s="7" t="s">
        <v>11</v>
      </c>
      <c r="C42" s="7" t="s">
        <v>166</v>
      </c>
      <c r="D42" s="7" t="s">
        <v>167</v>
      </c>
      <c r="E42" s="7" t="s">
        <v>14</v>
      </c>
      <c r="F42" s="8" t="s">
        <v>168</v>
      </c>
      <c r="G42" s="8" t="str">
        <f>HYPERLINK("http://120.92.71.219:7080/cx_sage/public/student_show_info.shtml?userId=XNYESFGDZKXX-14495200375&amp;token=NTNhYTJhOGIwNA","http://120.92.71.219:7080/cx_sage/public/student_show_info.shtml?userId=XNYESFGDZKXX-14495200375&amp;token=NTNhYTJhOGIwNA")</f>
        <v>http://120.92.71.219:7080/cx_sage/public/student_show_info.shtml?userId=XNYESFGDZKXX-14495200375&amp;token=NTNhYTJhOGIwNA</v>
      </c>
      <c r="H42" s="7" t="s">
        <v>169</v>
      </c>
      <c r="I42" s="9" t="s">
        <v>170</v>
      </c>
    </row>
    <row r="43" s="1" customFormat="1" ht="25.5" spans="1:9">
      <c r="A43" s="7" t="s">
        <v>10</v>
      </c>
      <c r="B43" s="7" t="s">
        <v>11</v>
      </c>
      <c r="C43" s="7" t="s">
        <v>171</v>
      </c>
      <c r="D43" s="7" t="s">
        <v>172</v>
      </c>
      <c r="E43" s="7" t="s">
        <v>14</v>
      </c>
      <c r="F43" s="8" t="s">
        <v>173</v>
      </c>
      <c r="G43" s="8" t="str">
        <f>HYPERLINK("http://120.92.71.219:7080/cx_sage/public/student_show_info.shtml?userId=XNYESFGDZKXX-14495200376&amp;token=ZTBiNmE5YTliYg","http://120.92.71.219:7080/cx_sage/public/student_show_info.shtml?userId=XNYESFGDZKXX-14495200376&amp;token=ZTBiNmE5YTliYg")</f>
        <v>http://120.92.71.219:7080/cx_sage/public/student_show_info.shtml?userId=XNYESFGDZKXX-14495200376&amp;token=ZTBiNmE5YTliYg</v>
      </c>
      <c r="H43" s="7" t="s">
        <v>169</v>
      </c>
      <c r="I43" s="9" t="s">
        <v>174</v>
      </c>
    </row>
    <row r="44" s="1" customFormat="1" ht="25.5" spans="1:9">
      <c r="A44" s="7" t="s">
        <v>10</v>
      </c>
      <c r="B44" s="7" t="s">
        <v>11</v>
      </c>
      <c r="C44" s="7" t="s">
        <v>175</v>
      </c>
      <c r="D44" s="7" t="s">
        <v>176</v>
      </c>
      <c r="E44" s="7" t="s">
        <v>14</v>
      </c>
      <c r="F44" s="8" t="s">
        <v>177</v>
      </c>
      <c r="G44" s="8" t="str">
        <f>HYPERLINK("http://120.92.71.219:7080/cx_sage/public/student_show_info.shtml?userId=XNYESFGDZKXX-14495200381&amp;token=MTRlOTA2ZDY0Yg","http://120.92.71.219:7080/cx_sage/public/student_show_info.shtml?userId=XNYESFGDZKXX-14495200381&amp;token=MTRlOTA2ZDY0Yg")</f>
        <v>http://120.92.71.219:7080/cx_sage/public/student_show_info.shtml?userId=XNYESFGDZKXX-14495200381&amp;token=MTRlOTA2ZDY0Yg</v>
      </c>
      <c r="H44" s="7" t="s">
        <v>169</v>
      </c>
      <c r="I44" s="9" t="s">
        <v>161</v>
      </c>
    </row>
    <row r="45" s="1" customFormat="1" ht="25.5" spans="1:9">
      <c r="A45" s="7" t="s">
        <v>10</v>
      </c>
      <c r="B45" s="7" t="s">
        <v>11</v>
      </c>
      <c r="C45" s="7" t="s">
        <v>178</v>
      </c>
      <c r="D45" s="7" t="s">
        <v>179</v>
      </c>
      <c r="E45" s="7" t="s">
        <v>14</v>
      </c>
      <c r="F45" s="8" t="s">
        <v>180</v>
      </c>
      <c r="G45" s="8" t="str">
        <f>HYPERLINK("http://120.92.71.219:7080/cx_sage/public/student_show_info.shtml?userId=XNYESFGDZKXX-14495200384&amp;token=ODQ1MWM3MjNhMA","http://120.92.71.219:7080/cx_sage/public/student_show_info.shtml?userId=XNYESFGDZKXX-14495200384&amp;token=ODQ1MWM3MjNhMA")</f>
        <v>http://120.92.71.219:7080/cx_sage/public/student_show_info.shtml?userId=XNYESFGDZKXX-14495200384&amp;token=ODQ1MWM3MjNhMA</v>
      </c>
      <c r="H45" s="7" t="s">
        <v>181</v>
      </c>
      <c r="I45" s="9" t="s">
        <v>17</v>
      </c>
    </row>
    <row r="46" s="1" customFormat="1" ht="25.5" spans="1:9">
      <c r="A46" s="7" t="s">
        <v>10</v>
      </c>
      <c r="B46" s="7" t="s">
        <v>11</v>
      </c>
      <c r="C46" s="7" t="s">
        <v>182</v>
      </c>
      <c r="D46" s="7" t="s">
        <v>183</v>
      </c>
      <c r="E46" s="7" t="s">
        <v>14</v>
      </c>
      <c r="F46" s="8" t="s">
        <v>104</v>
      </c>
      <c r="G46" s="8" t="str">
        <f>HYPERLINK("http://120.92.71.219:7080/cx_sage/public/student_show_info.shtml?userId=XNYESFGDZKXX-14495200392&amp;token=MTMwMGRkNmU2Mg","http://120.92.71.219:7080/cx_sage/public/student_show_info.shtml?userId=XNYESFGDZKXX-14495200392&amp;token=MTMwMGRkNmU2Mg")</f>
        <v>http://120.92.71.219:7080/cx_sage/public/student_show_info.shtml?userId=XNYESFGDZKXX-14495200392&amp;token=MTMwMGRkNmU2Mg</v>
      </c>
      <c r="H46" s="7" t="s">
        <v>184</v>
      </c>
      <c r="I46" s="9" t="s">
        <v>139</v>
      </c>
    </row>
    <row r="47" s="1" customFormat="1" ht="25.5" spans="1:9">
      <c r="A47" s="7" t="s">
        <v>10</v>
      </c>
      <c r="B47" s="7" t="s">
        <v>11</v>
      </c>
      <c r="C47" s="7" t="s">
        <v>185</v>
      </c>
      <c r="D47" s="7" t="s">
        <v>186</v>
      </c>
      <c r="E47" s="7" t="s">
        <v>14</v>
      </c>
      <c r="F47" s="8" t="s">
        <v>187</v>
      </c>
      <c r="G47" s="8" t="str">
        <f>HYPERLINK("http://120.92.71.219:7080/cx_sage/public/student_show_info.shtml?userId=XNYESFGDZKXX-14495200394&amp;token=MzA2ZDQxYTYwMw","http://120.92.71.219:7080/cx_sage/public/student_show_info.shtml?userId=XNYESFGDZKXX-14495200394&amp;token=MzA2ZDQxYTYwMw")</f>
        <v>http://120.92.71.219:7080/cx_sage/public/student_show_info.shtml?userId=XNYESFGDZKXX-14495200394&amp;token=MzA2ZDQxYTYwMw</v>
      </c>
      <c r="H47" s="7" t="s">
        <v>184</v>
      </c>
      <c r="I47" s="9" t="s">
        <v>188</v>
      </c>
    </row>
    <row r="48" s="1" customFormat="1" ht="25.5" spans="1:9">
      <c r="A48" s="7" t="s">
        <v>10</v>
      </c>
      <c r="B48" s="7" t="s">
        <v>11</v>
      </c>
      <c r="C48" s="7" t="s">
        <v>189</v>
      </c>
      <c r="D48" s="7" t="s">
        <v>190</v>
      </c>
      <c r="E48" s="7" t="s">
        <v>14</v>
      </c>
      <c r="F48" s="8" t="s">
        <v>32</v>
      </c>
      <c r="G48" s="8" t="str">
        <f>HYPERLINK("http://120.92.71.219:7080/cx_sage/public/student_show_info.shtml?userId=XNYESFGDZKXX-14495200399&amp;token=Mzg3ZjhlMWUzMw","http://120.92.71.219:7080/cx_sage/public/student_show_info.shtml?userId=XNYESFGDZKXX-14495200399&amp;token=Mzg3ZjhlMWUzMw")</f>
        <v>http://120.92.71.219:7080/cx_sage/public/student_show_info.shtml?userId=XNYESFGDZKXX-14495200399&amp;token=Mzg3ZjhlMWUzMw</v>
      </c>
      <c r="H48" s="7" t="s">
        <v>184</v>
      </c>
      <c r="I48" s="9" t="s">
        <v>131</v>
      </c>
    </row>
    <row r="49" s="1" customFormat="1" ht="25.5" spans="1:9">
      <c r="A49" s="7" t="s">
        <v>10</v>
      </c>
      <c r="B49" s="7" t="s">
        <v>11</v>
      </c>
      <c r="C49" s="7" t="s">
        <v>191</v>
      </c>
      <c r="D49" s="7" t="s">
        <v>192</v>
      </c>
      <c r="E49" s="7" t="s">
        <v>14</v>
      </c>
      <c r="F49" s="8" t="s">
        <v>193</v>
      </c>
      <c r="G49" s="8" t="str">
        <f>HYPERLINK("http://120.92.71.219:7080/cx_sage/public/student_show_info.shtml?userId=XNYESFGDZKXX-14495200401&amp;token=MmUxMjFkYjU2Yg","http://120.92.71.219:7080/cx_sage/public/student_show_info.shtml?userId=XNYESFGDZKXX-14495200401&amp;token=MmUxMjFkYjU2Yg")</f>
        <v>http://120.92.71.219:7080/cx_sage/public/student_show_info.shtml?userId=XNYESFGDZKXX-14495200401&amp;token=MmUxMjFkYjU2Yg</v>
      </c>
      <c r="H49" s="7" t="s">
        <v>184</v>
      </c>
      <c r="I49" s="9" t="s">
        <v>39</v>
      </c>
    </row>
    <row r="50" s="1" customFormat="1" ht="25.5" spans="1:9">
      <c r="A50" s="7" t="s">
        <v>10</v>
      </c>
      <c r="B50" s="7" t="s">
        <v>11</v>
      </c>
      <c r="C50" s="7" t="s">
        <v>194</v>
      </c>
      <c r="D50" s="7" t="s">
        <v>195</v>
      </c>
      <c r="E50" s="7" t="s">
        <v>14</v>
      </c>
      <c r="F50" s="8" t="s">
        <v>196</v>
      </c>
      <c r="G50" s="8" t="str">
        <f>HYPERLINK("http://120.92.71.219:7080/cx_sage/public/student_show_info.shtml?userId=XNYESFGDZKXX-14495200406&amp;token=MGM5ZDJhMjQ0Mg","http://120.92.71.219:7080/cx_sage/public/student_show_info.shtml?userId=XNYESFGDZKXX-14495200406&amp;token=MGM5ZDJhMjQ0Mg")</f>
        <v>http://120.92.71.219:7080/cx_sage/public/student_show_info.shtml?userId=XNYESFGDZKXX-14495200406&amp;token=MGM5ZDJhMjQ0Mg</v>
      </c>
      <c r="H50" s="7" t="s">
        <v>197</v>
      </c>
      <c r="I50" s="9" t="s">
        <v>131</v>
      </c>
    </row>
    <row r="51" s="1" customFormat="1" ht="25.5" spans="1:9">
      <c r="A51" s="7" t="s">
        <v>10</v>
      </c>
      <c r="B51" s="7" t="s">
        <v>11</v>
      </c>
      <c r="C51" s="7" t="s">
        <v>198</v>
      </c>
      <c r="D51" s="7" t="s">
        <v>199</v>
      </c>
      <c r="E51" s="7" t="s">
        <v>14</v>
      </c>
      <c r="F51" s="8" t="s">
        <v>200</v>
      </c>
      <c r="G51" s="8" t="str">
        <f>HYPERLINK("http://120.92.71.219:7080/cx_sage/public/student_show_info.shtml?userId=XNYESFGDZKXX-14495200409&amp;token=NTlkMGRjNmFkNw","http://120.92.71.219:7080/cx_sage/public/student_show_info.shtml?userId=XNYESFGDZKXX-14495200409&amp;token=NTlkMGRjNmFkNw")</f>
        <v>http://120.92.71.219:7080/cx_sage/public/student_show_info.shtml?userId=XNYESFGDZKXX-14495200409&amp;token=NTlkMGRjNmFkNw</v>
      </c>
      <c r="H51" s="7" t="s">
        <v>197</v>
      </c>
      <c r="I51" s="9" t="s">
        <v>201</v>
      </c>
    </row>
    <row r="52" s="1" customFormat="1" ht="25.5" spans="1:9">
      <c r="A52" s="7" t="s">
        <v>10</v>
      </c>
      <c r="B52" s="7" t="s">
        <v>11</v>
      </c>
      <c r="C52" s="7" t="s">
        <v>202</v>
      </c>
      <c r="D52" s="7" t="s">
        <v>203</v>
      </c>
      <c r="E52" s="7" t="s">
        <v>14</v>
      </c>
      <c r="F52" s="8" t="s">
        <v>204</v>
      </c>
      <c r="G52" s="8" t="str">
        <f>HYPERLINK("http://120.92.71.219:7080/cx_sage/public/student_show_info.shtml?userId=XNYESFGDZKXX-14495200411&amp;token=NGI0ZDkyMDAwOA","http://120.92.71.219:7080/cx_sage/public/student_show_info.shtml?userId=XNYESFGDZKXX-14495200411&amp;token=NGI0ZDkyMDAwOA")</f>
        <v>http://120.92.71.219:7080/cx_sage/public/student_show_info.shtml?userId=XNYESFGDZKXX-14495200411&amp;token=NGI0ZDkyMDAwOA</v>
      </c>
      <c r="H52" s="7" t="s">
        <v>197</v>
      </c>
      <c r="I52" s="9" t="s">
        <v>205</v>
      </c>
    </row>
    <row r="53" s="1" customFormat="1" ht="25.5" spans="1:9">
      <c r="A53" s="7" t="s">
        <v>10</v>
      </c>
      <c r="B53" s="7" t="s">
        <v>11</v>
      </c>
      <c r="C53" s="7" t="s">
        <v>206</v>
      </c>
      <c r="D53" s="7" t="s">
        <v>207</v>
      </c>
      <c r="E53" s="7" t="s">
        <v>14</v>
      </c>
      <c r="F53" s="8" t="s">
        <v>208</v>
      </c>
      <c r="G53" s="8" t="str">
        <f>HYPERLINK("http://120.92.71.219:7080/cx_sage/public/student_show_info.shtml?userId=XNYESFGDZKXX-14495200414&amp;token=YWI0MGY4OWM5NA","http://120.92.71.219:7080/cx_sage/public/student_show_info.shtml?userId=XNYESFGDZKXX-14495200414&amp;token=YWI0MGY4OWM5NA")</f>
        <v>http://120.92.71.219:7080/cx_sage/public/student_show_info.shtml?userId=XNYESFGDZKXX-14495200414&amp;token=YWI0MGY4OWM5NA</v>
      </c>
      <c r="H53" s="7" t="s">
        <v>197</v>
      </c>
      <c r="I53" s="9" t="s">
        <v>209</v>
      </c>
    </row>
    <row r="54" s="1" customFormat="1" ht="25.5" spans="1:9">
      <c r="A54" s="7" t="s">
        <v>10</v>
      </c>
      <c r="B54" s="7" t="s">
        <v>210</v>
      </c>
      <c r="C54" s="7" t="s">
        <v>211</v>
      </c>
      <c r="D54" s="7" t="s">
        <v>212</v>
      </c>
      <c r="E54" s="7" t="s">
        <v>14</v>
      </c>
      <c r="F54" s="8" t="s">
        <v>213</v>
      </c>
      <c r="G54" s="8" t="str">
        <f>HYPERLINK("http://120.92.71.219:7080/cx_sage/public/student_show_info.shtml?userId=XNYESFGDZKXX-14495200001&amp;token=YTZkNDhmZjU0MQ","http://120.92.71.219:7080/cx_sage/public/student_show_info.shtml?userId=XNYESFGDZKXX-14495200001&amp;token=YTZkNDhmZjU0MQ")</f>
        <v>http://120.92.71.219:7080/cx_sage/public/student_show_info.shtml?userId=XNYESFGDZKXX-14495200001&amp;token=YTZkNDhmZjU0MQ</v>
      </c>
      <c r="H54" s="7" t="s">
        <v>16</v>
      </c>
      <c r="I54" s="9" t="s">
        <v>214</v>
      </c>
    </row>
    <row r="55" s="1" customFormat="1" ht="25.5" spans="1:9">
      <c r="A55" s="7" t="s">
        <v>10</v>
      </c>
      <c r="B55" s="7" t="s">
        <v>210</v>
      </c>
      <c r="C55" s="7" t="s">
        <v>215</v>
      </c>
      <c r="D55" s="7" t="s">
        <v>216</v>
      </c>
      <c r="E55" s="7" t="s">
        <v>14</v>
      </c>
      <c r="F55" s="8" t="s">
        <v>217</v>
      </c>
      <c r="G55" s="8" t="str">
        <f>HYPERLINK("http://120.92.71.219:7080/cx_sage/public/student_show_info.shtml?userId=XNYESFGDZKXX-14495200172&amp;token=OGRhYjMwMzIyZQ","http://120.92.71.219:7080/cx_sage/public/student_show_info.shtml?userId=XNYESFGDZKXX-14495200172&amp;token=OGRhYjMwMzIyZQ")</f>
        <v>http://120.92.71.219:7080/cx_sage/public/student_show_info.shtml?userId=XNYESFGDZKXX-14495200172&amp;token=OGRhYjMwMzIyZQ</v>
      </c>
      <c r="H55" s="7" t="s">
        <v>88</v>
      </c>
      <c r="I55" s="9" t="s">
        <v>218</v>
      </c>
    </row>
    <row r="56" s="1" customFormat="1" ht="25.5" spans="1:9">
      <c r="A56" s="7" t="s">
        <v>10</v>
      </c>
      <c r="B56" s="7" t="s">
        <v>210</v>
      </c>
      <c r="C56" s="7" t="s">
        <v>219</v>
      </c>
      <c r="D56" s="7" t="s">
        <v>220</v>
      </c>
      <c r="E56" s="7" t="s">
        <v>14</v>
      </c>
      <c r="F56" s="8" t="s">
        <v>221</v>
      </c>
      <c r="G56" s="8" t="str">
        <f>HYPERLINK("http://120.92.71.219:7080/cx_sage/public/student_show_info.shtml?userId=XNYESFGDZKXX-14495200193&amp;token=MmJiZjY5MGI0Yw","http://120.92.71.219:7080/cx_sage/public/student_show_info.shtml?userId=XNYESFGDZKXX-14495200193&amp;token=MmJiZjY5MGI0Yw")</f>
        <v>http://120.92.71.219:7080/cx_sage/public/student_show_info.shtml?userId=XNYESFGDZKXX-14495200193&amp;token=MmJiZjY5MGI0Yw</v>
      </c>
      <c r="H56" s="7" t="s">
        <v>222</v>
      </c>
      <c r="I56" s="9" t="s">
        <v>223</v>
      </c>
    </row>
    <row r="57" s="1" customFormat="1" ht="25.5" spans="1:9">
      <c r="A57" s="7" t="s">
        <v>10</v>
      </c>
      <c r="B57" s="7" t="s">
        <v>210</v>
      </c>
      <c r="C57" s="7" t="s">
        <v>224</v>
      </c>
      <c r="D57" s="7" t="s">
        <v>225</v>
      </c>
      <c r="E57" s="7" t="s">
        <v>14</v>
      </c>
      <c r="F57" s="8" t="s">
        <v>226</v>
      </c>
      <c r="G57" s="8" t="str">
        <f>HYPERLINK("http://120.92.71.219:7080/cx_sage/public/student_show_info.shtml?userId=XNYESFGDZKXX-14495200194&amp;token=OGQ2MGMwYjI4Nw","http://120.92.71.219:7080/cx_sage/public/student_show_info.shtml?userId=XNYESFGDZKXX-14495200194&amp;token=OGQ2MGMwYjI4Nw")</f>
        <v>http://120.92.71.219:7080/cx_sage/public/student_show_info.shtml?userId=XNYESFGDZKXX-14495200194&amp;token=OGQ2MGMwYjI4Nw</v>
      </c>
      <c r="H57" s="7" t="s">
        <v>16</v>
      </c>
      <c r="I57" s="9" t="s">
        <v>227</v>
      </c>
    </row>
    <row r="58" s="1" customFormat="1" ht="25.5" spans="1:9">
      <c r="A58" s="7" t="s">
        <v>10</v>
      </c>
      <c r="B58" s="7" t="s">
        <v>210</v>
      </c>
      <c r="C58" s="7" t="s">
        <v>228</v>
      </c>
      <c r="D58" s="7" t="s">
        <v>229</v>
      </c>
      <c r="E58" s="7" t="s">
        <v>14</v>
      </c>
      <c r="F58" s="8" t="s">
        <v>20</v>
      </c>
      <c r="G58" s="8" t="str">
        <f>HYPERLINK("http://120.92.71.219:7080/cx_sage/public/student_show_info.shtml?userId=XNYESFGDZKXX-14495200195&amp;token=Y2QyOGFiYjFjYw","http://120.92.71.219:7080/cx_sage/public/student_show_info.shtml?userId=XNYESFGDZKXX-14495200195&amp;token=Y2QyOGFiYjFjYw")</f>
        <v>http://120.92.71.219:7080/cx_sage/public/student_show_info.shtml?userId=XNYESFGDZKXX-14495200195&amp;token=Y2QyOGFiYjFjYw</v>
      </c>
      <c r="H58" s="7" t="s">
        <v>16</v>
      </c>
      <c r="I58" s="9" t="s">
        <v>230</v>
      </c>
    </row>
    <row r="59" s="1" customFormat="1" ht="25.5" spans="1:9">
      <c r="A59" s="7" t="s">
        <v>10</v>
      </c>
      <c r="B59" s="7" t="s">
        <v>210</v>
      </c>
      <c r="C59" s="7" t="s">
        <v>231</v>
      </c>
      <c r="D59" s="7" t="s">
        <v>232</v>
      </c>
      <c r="E59" s="7" t="s">
        <v>14</v>
      </c>
      <c r="F59" s="8" t="s">
        <v>233</v>
      </c>
      <c r="G59" s="8" t="str">
        <f>HYPERLINK("http://120.92.71.219:7080/cx_sage/public/student_show_info.shtml?userId=XNYESFGDZKXX-14495200196&amp;token=OWVjOWU3NWEzNg","http://120.92.71.219:7080/cx_sage/public/student_show_info.shtml?userId=XNYESFGDZKXX-14495200196&amp;token=OWVjOWU3NWEzNg")</f>
        <v>http://120.92.71.219:7080/cx_sage/public/student_show_info.shtml?userId=XNYESFGDZKXX-14495200196&amp;token=OWVjOWU3NWEzNg</v>
      </c>
      <c r="H59" s="7" t="s">
        <v>16</v>
      </c>
      <c r="I59" s="9" t="s">
        <v>66</v>
      </c>
    </row>
    <row r="60" s="1" customFormat="1" ht="25.5" spans="1:9">
      <c r="A60" s="7" t="s">
        <v>10</v>
      </c>
      <c r="B60" s="7" t="s">
        <v>210</v>
      </c>
      <c r="C60" s="7" t="s">
        <v>234</v>
      </c>
      <c r="D60" s="7" t="s">
        <v>235</v>
      </c>
      <c r="E60" s="7" t="s">
        <v>14</v>
      </c>
      <c r="F60" s="8" t="s">
        <v>236</v>
      </c>
      <c r="G60" s="8" t="str">
        <f>HYPERLINK("http://120.92.71.219:7080/cx_sage/public/student_show_info.shtml?userId=XNYESFGDZKXX-14495200199&amp;token=YWYxMTY2NzgzNw","http://120.92.71.219:7080/cx_sage/public/student_show_info.shtml?userId=XNYESFGDZKXX-14495200199&amp;token=YWYxMTY2NzgzNw")</f>
        <v>http://120.92.71.219:7080/cx_sage/public/student_show_info.shtml?userId=XNYESFGDZKXX-14495200199&amp;token=YWYxMTY2NzgzNw</v>
      </c>
      <c r="H60" s="7" t="s">
        <v>16</v>
      </c>
      <c r="I60" s="9" t="s">
        <v>237</v>
      </c>
    </row>
    <row r="61" s="1" customFormat="1" ht="25.5" spans="1:9">
      <c r="A61" s="7" t="s">
        <v>10</v>
      </c>
      <c r="B61" s="7" t="s">
        <v>210</v>
      </c>
      <c r="C61" s="7" t="s">
        <v>238</v>
      </c>
      <c r="D61" s="7" t="s">
        <v>239</v>
      </c>
      <c r="E61" s="7" t="s">
        <v>14</v>
      </c>
      <c r="F61" s="8" t="s">
        <v>240</v>
      </c>
      <c r="G61" s="8" t="str">
        <f>HYPERLINK("http://120.92.71.219:7080/cx_sage/public/student_show_info.shtml?userId=XNYESFGDZKXX-14495200201&amp;token=NDM1NDhhMTI4ZA","http://120.92.71.219:7080/cx_sage/public/student_show_info.shtml?userId=XNYESFGDZKXX-14495200201&amp;token=NDM1NDhhMTI4ZA")</f>
        <v>http://120.92.71.219:7080/cx_sage/public/student_show_info.shtml?userId=XNYESFGDZKXX-14495200201&amp;token=NDM1NDhhMTI4ZA</v>
      </c>
      <c r="H61" s="7" t="s">
        <v>222</v>
      </c>
      <c r="I61" s="9" t="s">
        <v>241</v>
      </c>
    </row>
    <row r="62" s="1" customFormat="1" ht="25.5" spans="1:9">
      <c r="A62" s="7" t="s">
        <v>10</v>
      </c>
      <c r="B62" s="7" t="s">
        <v>210</v>
      </c>
      <c r="C62" s="7" t="s">
        <v>242</v>
      </c>
      <c r="D62" s="7" t="s">
        <v>243</v>
      </c>
      <c r="E62" s="7" t="s">
        <v>14</v>
      </c>
      <c r="F62" s="8" t="s">
        <v>244</v>
      </c>
      <c r="G62" s="8" t="str">
        <f>HYPERLINK("http://120.92.71.219:7080/cx_sage/public/student_show_info.shtml?userId=XNYESFGDZKXX-14495200202&amp;token=MDgxYWNiM2NmMQ","http://120.92.71.219:7080/cx_sage/public/student_show_info.shtml?userId=XNYESFGDZKXX-14495200202&amp;token=MDgxYWNiM2NmMQ")</f>
        <v>http://120.92.71.219:7080/cx_sage/public/student_show_info.shtml?userId=XNYESFGDZKXX-14495200202&amp;token=MDgxYWNiM2NmMQ</v>
      </c>
      <c r="H62" s="7" t="s">
        <v>16</v>
      </c>
      <c r="I62" s="9" t="s">
        <v>245</v>
      </c>
    </row>
    <row r="63" s="1" customFormat="1" ht="25.5" spans="1:9">
      <c r="A63" s="7" t="s">
        <v>10</v>
      </c>
      <c r="B63" s="7" t="s">
        <v>210</v>
      </c>
      <c r="C63" s="7" t="s">
        <v>246</v>
      </c>
      <c r="D63" s="7" t="s">
        <v>247</v>
      </c>
      <c r="E63" s="7" t="s">
        <v>14</v>
      </c>
      <c r="F63" s="8" t="s">
        <v>248</v>
      </c>
      <c r="G63" s="8" t="str">
        <f>HYPERLINK("http://120.92.71.219:7080/cx_sage/public/student_show_info.shtml?userId=XNYESFGDZKXX-14495200203&amp;token=ZDM2NDU2MTljNA","http://120.92.71.219:7080/cx_sage/public/student_show_info.shtml?userId=XNYESFGDZKXX-14495200203&amp;token=ZDM2NDU2MTljNA")</f>
        <v>http://120.92.71.219:7080/cx_sage/public/student_show_info.shtml?userId=XNYESFGDZKXX-14495200203&amp;token=ZDM2NDU2MTljNA</v>
      </c>
      <c r="H63" s="7" t="s">
        <v>222</v>
      </c>
      <c r="I63" s="9" t="s">
        <v>249</v>
      </c>
    </row>
    <row r="64" s="1" customFormat="1" ht="25.5" spans="1:9">
      <c r="A64" s="7" t="s">
        <v>10</v>
      </c>
      <c r="B64" s="7" t="s">
        <v>210</v>
      </c>
      <c r="C64" s="7" t="s">
        <v>250</v>
      </c>
      <c r="D64" s="7" t="s">
        <v>251</v>
      </c>
      <c r="E64" s="7" t="s">
        <v>14</v>
      </c>
      <c r="F64" s="8" t="s">
        <v>252</v>
      </c>
      <c r="G64" s="8" t="str">
        <f>HYPERLINK("http://120.92.71.219:7080/cx_sage/public/student_show_info.shtml?userId=XNYESFGDZKXX-14495200204&amp;token=NmE0MDczYTMyMA","http://120.92.71.219:7080/cx_sage/public/student_show_info.shtml?userId=XNYESFGDZKXX-14495200204&amp;token=NmE0MDczYTMyMA")</f>
        <v>http://120.92.71.219:7080/cx_sage/public/student_show_info.shtml?userId=XNYESFGDZKXX-14495200204&amp;token=NmE0MDczYTMyMA</v>
      </c>
      <c r="H64" s="7" t="s">
        <v>16</v>
      </c>
      <c r="I64" s="9" t="s">
        <v>97</v>
      </c>
    </row>
    <row r="65" s="1" customFormat="1" ht="25.5" spans="1:9">
      <c r="A65" s="7" t="s">
        <v>10</v>
      </c>
      <c r="B65" s="7" t="s">
        <v>210</v>
      </c>
      <c r="C65" s="7" t="s">
        <v>253</v>
      </c>
      <c r="D65" s="7" t="s">
        <v>254</v>
      </c>
      <c r="E65" s="7" t="s">
        <v>14</v>
      </c>
      <c r="F65" s="8" t="s">
        <v>255</v>
      </c>
      <c r="G65" s="8" t="str">
        <f>HYPERLINK("http://120.92.71.219:7080/cx_sage/public/student_show_info.shtml?userId=XNYESFGDZKXX-14495200206&amp;token=YzE5MWM4NmIwOA","http://120.92.71.219:7080/cx_sage/public/student_show_info.shtml?userId=XNYESFGDZKXX-14495200206&amp;token=YzE5MWM4NmIwOA")</f>
        <v>http://120.92.71.219:7080/cx_sage/public/student_show_info.shtml?userId=XNYESFGDZKXX-14495200206&amp;token=YzE5MWM4NmIwOA</v>
      </c>
      <c r="H65" s="7" t="s">
        <v>33</v>
      </c>
      <c r="I65" s="9" t="s">
        <v>256</v>
      </c>
    </row>
    <row r="66" s="1" customFormat="1" ht="25.5" spans="1:9">
      <c r="A66" s="7" t="s">
        <v>10</v>
      </c>
      <c r="B66" s="7" t="s">
        <v>210</v>
      </c>
      <c r="C66" s="7" t="s">
        <v>257</v>
      </c>
      <c r="D66" s="7" t="s">
        <v>258</v>
      </c>
      <c r="E66" s="7" t="s">
        <v>14</v>
      </c>
      <c r="F66" s="8" t="s">
        <v>259</v>
      </c>
      <c r="G66" s="8" t="str">
        <f>HYPERLINK("http://120.92.71.219:7080/cx_sage/public/student_show_info.shtml?userId=XNYESFGDZKXX-14495200207&amp;token=YmI3ZGQxMTA4YQ","http://120.92.71.219:7080/cx_sage/public/student_show_info.shtml?userId=XNYESFGDZKXX-14495200207&amp;token=YmI3ZGQxMTA4YQ")</f>
        <v>http://120.92.71.219:7080/cx_sage/public/student_show_info.shtml?userId=XNYESFGDZKXX-14495200207&amp;token=YmI3ZGQxMTA4YQ</v>
      </c>
      <c r="H66" s="7" t="s">
        <v>33</v>
      </c>
      <c r="I66" s="9" t="s">
        <v>260</v>
      </c>
    </row>
    <row r="67" s="1" customFormat="1" ht="25.5" spans="1:9">
      <c r="A67" s="7" t="s">
        <v>10</v>
      </c>
      <c r="B67" s="7" t="s">
        <v>210</v>
      </c>
      <c r="C67" s="7" t="s">
        <v>261</v>
      </c>
      <c r="D67" s="7" t="s">
        <v>262</v>
      </c>
      <c r="E67" s="7" t="s">
        <v>14</v>
      </c>
      <c r="F67" s="8" t="s">
        <v>263</v>
      </c>
      <c r="G67" s="8" t="str">
        <f>HYPERLINK("http://120.92.71.219:7080/cx_sage/public/student_show_info.shtml?userId=XNYESFGDZKXX-14495200209&amp;token=NWMyMjUzNTVkYQ","http://120.92.71.219:7080/cx_sage/public/student_show_info.shtml?userId=XNYESFGDZKXX-14495200209&amp;token=NWMyMjUzNTVkYQ")</f>
        <v>http://120.92.71.219:7080/cx_sage/public/student_show_info.shtml?userId=XNYESFGDZKXX-14495200209&amp;token=NWMyMjUzNTVkYQ</v>
      </c>
      <c r="H67" s="7" t="s">
        <v>222</v>
      </c>
      <c r="I67" s="9" t="s">
        <v>264</v>
      </c>
    </row>
    <row r="68" s="1" customFormat="1" ht="25.5" spans="1:9">
      <c r="A68" s="7" t="s">
        <v>10</v>
      </c>
      <c r="B68" s="7" t="s">
        <v>210</v>
      </c>
      <c r="C68" s="7" t="s">
        <v>265</v>
      </c>
      <c r="D68" s="7" t="s">
        <v>266</v>
      </c>
      <c r="E68" s="7" t="s">
        <v>14</v>
      </c>
      <c r="F68" s="8" t="s">
        <v>267</v>
      </c>
      <c r="G68" s="8" t="str">
        <f>HYPERLINK("http://120.92.71.219:7080/cx_sage/public/student_show_info.shtml?userId=XNYESFGDZKXX-14495200210&amp;token=NDhiMWZkMjFiZQ","http://120.92.71.219:7080/cx_sage/public/student_show_info.shtml?userId=XNYESFGDZKXX-14495200210&amp;token=NDhiMWZkMjFiZQ")</f>
        <v>http://120.92.71.219:7080/cx_sage/public/student_show_info.shtml?userId=XNYESFGDZKXX-14495200210&amp;token=NDhiMWZkMjFiZQ</v>
      </c>
      <c r="H68" s="7" t="s">
        <v>222</v>
      </c>
      <c r="I68" s="9" t="s">
        <v>62</v>
      </c>
    </row>
    <row r="69" s="1" customFormat="1" ht="25.5" spans="1:9">
      <c r="A69" s="7" t="s">
        <v>10</v>
      </c>
      <c r="B69" s="7" t="s">
        <v>210</v>
      </c>
      <c r="C69" s="7" t="s">
        <v>268</v>
      </c>
      <c r="D69" s="7" t="s">
        <v>269</v>
      </c>
      <c r="E69" s="7" t="s">
        <v>14</v>
      </c>
      <c r="F69" s="8" t="s">
        <v>270</v>
      </c>
      <c r="G69" s="8" t="str">
        <f>HYPERLINK("http://120.92.71.219:7080/cx_sage/public/student_show_info.shtml?userId=XNYESFGDZKXX-14495200211&amp;token=NzFiZDgzZTRlMg","http://120.92.71.219:7080/cx_sage/public/student_show_info.shtml?userId=XNYESFGDZKXX-14495200211&amp;token=NzFiZDgzZTRlMg")</f>
        <v>http://120.92.71.219:7080/cx_sage/public/student_show_info.shtml?userId=XNYESFGDZKXX-14495200211&amp;token=NzFiZDgzZTRlMg</v>
      </c>
      <c r="H69" s="7" t="s">
        <v>33</v>
      </c>
      <c r="I69" s="9" t="s">
        <v>39</v>
      </c>
    </row>
    <row r="70" s="1" customFormat="1" ht="25.5" spans="1:9">
      <c r="A70" s="7" t="s">
        <v>10</v>
      </c>
      <c r="B70" s="7" t="s">
        <v>210</v>
      </c>
      <c r="C70" s="7" t="s">
        <v>271</v>
      </c>
      <c r="D70" s="7" t="s">
        <v>272</v>
      </c>
      <c r="E70" s="7" t="s">
        <v>14</v>
      </c>
      <c r="F70" s="8" t="s">
        <v>273</v>
      </c>
      <c r="G70" s="8" t="str">
        <f>HYPERLINK("http://120.92.71.219:7080/cx_sage/public/student_show_info.shtml?userId=XNYESFGDZKXX-14495200212&amp;token=MDBmMmE5NDUzZQ","http://120.92.71.219:7080/cx_sage/public/student_show_info.shtml?userId=XNYESFGDZKXX-14495200212&amp;token=MDBmMmE5NDUzZQ")</f>
        <v>http://120.92.71.219:7080/cx_sage/public/student_show_info.shtml?userId=XNYESFGDZKXX-14495200212&amp;token=MDBmMmE5NDUzZQ</v>
      </c>
      <c r="H70" s="7" t="s">
        <v>33</v>
      </c>
      <c r="I70" s="9" t="s">
        <v>260</v>
      </c>
    </row>
    <row r="71" s="1" customFormat="1" ht="25.5" spans="1:9">
      <c r="A71" s="7" t="s">
        <v>10</v>
      </c>
      <c r="B71" s="7" t="s">
        <v>210</v>
      </c>
      <c r="C71" s="7" t="s">
        <v>274</v>
      </c>
      <c r="D71" s="7" t="s">
        <v>275</v>
      </c>
      <c r="E71" s="7" t="s">
        <v>14</v>
      </c>
      <c r="F71" s="8" t="s">
        <v>72</v>
      </c>
      <c r="G71" s="8" t="str">
        <f>HYPERLINK("http://120.92.71.219:7080/cx_sage/public/student_show_info.shtml?userId=XNYESFGDZKXX-14495200213&amp;token=OTJiYTUwNTA0YQ","http://120.92.71.219:7080/cx_sage/public/student_show_info.shtml?userId=XNYESFGDZKXX-14495200213&amp;token=OTJiYTUwNTA0YQ")</f>
        <v>http://120.92.71.219:7080/cx_sage/public/student_show_info.shtml?userId=XNYESFGDZKXX-14495200213&amp;token=OTJiYTUwNTA0YQ</v>
      </c>
      <c r="H71" s="7" t="s">
        <v>33</v>
      </c>
      <c r="I71" s="9" t="s">
        <v>276</v>
      </c>
    </row>
    <row r="72" s="1" customFormat="1" ht="25.5" spans="1:9">
      <c r="A72" s="7" t="s">
        <v>10</v>
      </c>
      <c r="B72" s="7" t="s">
        <v>210</v>
      </c>
      <c r="C72" s="7" t="s">
        <v>277</v>
      </c>
      <c r="D72" s="7" t="s">
        <v>278</v>
      </c>
      <c r="E72" s="7" t="s">
        <v>14</v>
      </c>
      <c r="F72" s="8" t="s">
        <v>91</v>
      </c>
      <c r="G72" s="8" t="str">
        <f>HYPERLINK("http://120.92.71.219:7080/cx_sage/public/student_show_info.shtml?userId=XNYESFGDZKXX-14495200214&amp;token=NGQxNTYwZTI0Nw","http://120.92.71.219:7080/cx_sage/public/student_show_info.shtml?userId=XNYESFGDZKXX-14495200214&amp;token=NGQxNTYwZTI0Nw")</f>
        <v>http://120.92.71.219:7080/cx_sage/public/student_show_info.shtml?userId=XNYESFGDZKXX-14495200214&amp;token=NGQxNTYwZTI0Nw</v>
      </c>
      <c r="H72" s="7" t="s">
        <v>33</v>
      </c>
      <c r="I72" s="9" t="s">
        <v>39</v>
      </c>
    </row>
    <row r="73" s="1" customFormat="1" ht="25.5" spans="1:9">
      <c r="A73" s="7" t="s">
        <v>10</v>
      </c>
      <c r="B73" s="7" t="s">
        <v>210</v>
      </c>
      <c r="C73" s="7" t="s">
        <v>279</v>
      </c>
      <c r="D73" s="7" t="s">
        <v>280</v>
      </c>
      <c r="E73" s="7" t="s">
        <v>14</v>
      </c>
      <c r="F73" s="8" t="s">
        <v>281</v>
      </c>
      <c r="G73" s="8" t="str">
        <f>HYPERLINK("http://120.92.71.219:7080/cx_sage/public/student_show_info.shtml?userId=XNYESFGDZKXX-14495200215&amp;token=YzY2NjA0OTA0Nw","http://120.92.71.219:7080/cx_sage/public/student_show_info.shtml?userId=XNYESFGDZKXX-14495200215&amp;token=YzY2NjA0OTA0Nw")</f>
        <v>http://120.92.71.219:7080/cx_sage/public/student_show_info.shtml?userId=XNYESFGDZKXX-14495200215&amp;token=YzY2NjA0OTA0Nw</v>
      </c>
      <c r="H73" s="7" t="s">
        <v>222</v>
      </c>
      <c r="I73" s="9" t="s">
        <v>282</v>
      </c>
    </row>
    <row r="74" s="1" customFormat="1" ht="25.5" spans="1:9">
      <c r="A74" s="7" t="s">
        <v>10</v>
      </c>
      <c r="B74" s="7" t="s">
        <v>210</v>
      </c>
      <c r="C74" s="7" t="s">
        <v>283</v>
      </c>
      <c r="D74" s="7" t="s">
        <v>284</v>
      </c>
      <c r="E74" s="7" t="s">
        <v>14</v>
      </c>
      <c r="F74" s="8" t="s">
        <v>285</v>
      </c>
      <c r="G74" s="8" t="str">
        <f>HYPERLINK("http://120.92.71.219:7080/cx_sage/public/student_show_info.shtml?userId=XNYESFGDZKXX-14495200216&amp;token=ZjEzOWIxYWE5ZA","http://120.92.71.219:7080/cx_sage/public/student_show_info.shtml?userId=XNYESFGDZKXX-14495200216&amp;token=ZjEzOWIxYWE5ZA")</f>
        <v>http://120.92.71.219:7080/cx_sage/public/student_show_info.shtml?userId=XNYESFGDZKXX-14495200216&amp;token=ZjEzOWIxYWE5ZA</v>
      </c>
      <c r="H74" s="7" t="s">
        <v>33</v>
      </c>
      <c r="I74" s="9" t="s">
        <v>286</v>
      </c>
    </row>
    <row r="75" s="1" customFormat="1" ht="25.5" spans="1:9">
      <c r="A75" s="7" t="s">
        <v>10</v>
      </c>
      <c r="B75" s="7" t="s">
        <v>210</v>
      </c>
      <c r="C75" s="7" t="s">
        <v>287</v>
      </c>
      <c r="D75" s="7" t="s">
        <v>288</v>
      </c>
      <c r="E75" s="7" t="s">
        <v>14</v>
      </c>
      <c r="F75" s="8" t="s">
        <v>193</v>
      </c>
      <c r="G75" s="8" t="str">
        <f>HYPERLINK("http://120.92.71.219:7080/cx_sage/public/student_show_info.shtml?userId=XNYESFGDZKXX-14495200217&amp;token=ZWJjOTNmNzA5OA","http://120.92.71.219:7080/cx_sage/public/student_show_info.shtml?userId=XNYESFGDZKXX-14495200217&amp;token=ZWJjOTNmNzA5OA")</f>
        <v>http://120.92.71.219:7080/cx_sage/public/student_show_info.shtml?userId=XNYESFGDZKXX-14495200217&amp;token=ZWJjOTNmNzA5OA</v>
      </c>
      <c r="H75" s="7" t="s">
        <v>33</v>
      </c>
      <c r="I75" s="9" t="s">
        <v>289</v>
      </c>
    </row>
    <row r="76" s="1" customFormat="1" ht="25.5" spans="1:9">
      <c r="A76" s="7" t="s">
        <v>10</v>
      </c>
      <c r="B76" s="7" t="s">
        <v>210</v>
      </c>
      <c r="C76" s="7" t="s">
        <v>290</v>
      </c>
      <c r="D76" s="7" t="s">
        <v>291</v>
      </c>
      <c r="E76" s="7" t="s">
        <v>14</v>
      </c>
      <c r="F76" s="8" t="s">
        <v>292</v>
      </c>
      <c r="G76" s="8" t="str">
        <f>HYPERLINK("http://120.92.71.219:7080/cx_sage/public/student_show_info.shtml?userId=XNYESFGDZKXX-14495200218&amp;token=M2M5NTU4MDYzZg","http://120.92.71.219:7080/cx_sage/public/student_show_info.shtml?userId=XNYESFGDZKXX-14495200218&amp;token=M2M5NTU4MDYzZg")</f>
        <v>http://120.92.71.219:7080/cx_sage/public/student_show_info.shtml?userId=XNYESFGDZKXX-14495200218&amp;token=M2M5NTU4MDYzZg</v>
      </c>
      <c r="H76" s="7" t="s">
        <v>33</v>
      </c>
      <c r="I76" s="9" t="s">
        <v>66</v>
      </c>
    </row>
    <row r="77" s="1" customFormat="1" ht="25.5" spans="1:9">
      <c r="A77" s="7" t="s">
        <v>10</v>
      </c>
      <c r="B77" s="7" t="s">
        <v>210</v>
      </c>
      <c r="C77" s="7" t="s">
        <v>293</v>
      </c>
      <c r="D77" s="7" t="s">
        <v>294</v>
      </c>
      <c r="E77" s="7" t="s">
        <v>14</v>
      </c>
      <c r="F77" s="8" t="s">
        <v>295</v>
      </c>
      <c r="G77" s="8" t="str">
        <f>HYPERLINK("http://120.92.71.219:7080/cx_sage/public/student_show_info.shtml?userId=XNYESFGDZKXX-14495200220&amp;token=M2FkMDUwODljZA","http://120.92.71.219:7080/cx_sage/public/student_show_info.shtml?userId=XNYESFGDZKXX-14495200220&amp;token=M2FkMDUwODljZA")</f>
        <v>http://120.92.71.219:7080/cx_sage/public/student_show_info.shtml?userId=XNYESFGDZKXX-14495200220&amp;token=M2FkMDUwODljZA</v>
      </c>
      <c r="H77" s="7" t="s">
        <v>222</v>
      </c>
      <c r="I77" s="9" t="s">
        <v>296</v>
      </c>
    </row>
    <row r="78" s="1" customFormat="1" ht="25.5" spans="1:9">
      <c r="A78" s="7" t="s">
        <v>10</v>
      </c>
      <c r="B78" s="7" t="s">
        <v>210</v>
      </c>
      <c r="C78" s="7" t="s">
        <v>297</v>
      </c>
      <c r="D78" s="7" t="s">
        <v>298</v>
      </c>
      <c r="E78" s="7" t="s">
        <v>14</v>
      </c>
      <c r="F78" s="8" t="s">
        <v>299</v>
      </c>
      <c r="G78" s="8" t="str">
        <f>HYPERLINK("http://120.92.71.219:7080/cx_sage/public/student_show_info.shtml?userId=XNYESFGDZKXX-14495200221&amp;token=MWMzOTljZGViNQ","http://120.92.71.219:7080/cx_sage/public/student_show_info.shtml?userId=XNYESFGDZKXX-14495200221&amp;token=MWMzOTljZGViNQ")</f>
        <v>http://120.92.71.219:7080/cx_sage/public/student_show_info.shtml?userId=XNYESFGDZKXX-14495200221&amp;token=MWMzOTljZGViNQ</v>
      </c>
      <c r="H78" s="7" t="s">
        <v>33</v>
      </c>
      <c r="I78" s="9" t="s">
        <v>300</v>
      </c>
    </row>
    <row r="79" s="1" customFormat="1" ht="25.5" spans="1:9">
      <c r="A79" s="7" t="s">
        <v>10</v>
      </c>
      <c r="B79" s="7" t="s">
        <v>210</v>
      </c>
      <c r="C79" s="7" t="s">
        <v>301</v>
      </c>
      <c r="D79" s="7" t="s">
        <v>302</v>
      </c>
      <c r="E79" s="7" t="s">
        <v>14</v>
      </c>
      <c r="F79" s="8" t="s">
        <v>303</v>
      </c>
      <c r="G79" s="8" t="str">
        <f>HYPERLINK("http://120.92.71.219:7080/cx_sage/public/student_show_info.shtml?userId=XNYESFGDZKXX-14495200222&amp;token=NWMxZTllMTBlOA","http://120.92.71.219:7080/cx_sage/public/student_show_info.shtml?userId=XNYESFGDZKXX-14495200222&amp;token=NWMxZTllMTBlOA")</f>
        <v>http://120.92.71.219:7080/cx_sage/public/student_show_info.shtml?userId=XNYESFGDZKXX-14495200222&amp;token=NWMxZTllMTBlOA</v>
      </c>
      <c r="H79" s="7" t="s">
        <v>222</v>
      </c>
      <c r="I79" s="9" t="s">
        <v>249</v>
      </c>
    </row>
    <row r="80" s="1" customFormat="1" ht="25.5" spans="1:9">
      <c r="A80" s="7" t="s">
        <v>10</v>
      </c>
      <c r="B80" s="7" t="s">
        <v>210</v>
      </c>
      <c r="C80" s="7" t="s">
        <v>304</v>
      </c>
      <c r="D80" s="7" t="s">
        <v>305</v>
      </c>
      <c r="E80" s="7" t="s">
        <v>14</v>
      </c>
      <c r="F80" s="8" t="s">
        <v>306</v>
      </c>
      <c r="G80" s="8" t="str">
        <f>HYPERLINK("http://120.92.71.219:7080/cx_sage/public/student_show_info.shtml?userId=XNYESFGDZKXX-14495200223&amp;token=N2JmMjhiYzY3OA","http://120.92.71.219:7080/cx_sage/public/student_show_info.shtml?userId=XNYESFGDZKXX-14495200223&amp;token=N2JmMjhiYzY3OA")</f>
        <v>http://120.92.71.219:7080/cx_sage/public/student_show_info.shtml?userId=XNYESFGDZKXX-14495200223&amp;token=N2JmMjhiYzY3OA</v>
      </c>
      <c r="H80" s="7" t="s">
        <v>33</v>
      </c>
      <c r="I80" s="9" t="s">
        <v>307</v>
      </c>
    </row>
    <row r="81" s="1" customFormat="1" ht="25.5" spans="1:9">
      <c r="A81" s="7" t="s">
        <v>10</v>
      </c>
      <c r="B81" s="7" t="s">
        <v>210</v>
      </c>
      <c r="C81" s="7" t="s">
        <v>308</v>
      </c>
      <c r="D81" s="7" t="s">
        <v>309</v>
      </c>
      <c r="E81" s="7" t="s">
        <v>14</v>
      </c>
      <c r="F81" s="8" t="s">
        <v>310</v>
      </c>
      <c r="G81" s="8" t="str">
        <f>HYPERLINK("http://120.92.71.219:7080/cx_sage/public/student_show_info.shtml?userId=XNYESFGDZKXX-14495200225&amp;token=MWVkOWEzNzQwOQ","http://120.92.71.219:7080/cx_sage/public/student_show_info.shtml?userId=XNYESFGDZKXX-14495200225&amp;token=MWVkOWEzNzQwOQ")</f>
        <v>http://120.92.71.219:7080/cx_sage/public/student_show_info.shtml?userId=XNYESFGDZKXX-14495200225&amp;token=MWVkOWEzNzQwOQ</v>
      </c>
      <c r="H81" s="7" t="s">
        <v>33</v>
      </c>
      <c r="I81" s="9" t="s">
        <v>205</v>
      </c>
    </row>
    <row r="82" s="1" customFormat="1" ht="25.5" spans="1:9">
      <c r="A82" s="7" t="s">
        <v>10</v>
      </c>
      <c r="B82" s="7" t="s">
        <v>210</v>
      </c>
      <c r="C82" s="7" t="s">
        <v>311</v>
      </c>
      <c r="D82" s="7" t="s">
        <v>312</v>
      </c>
      <c r="E82" s="7" t="s">
        <v>14</v>
      </c>
      <c r="F82" s="8" t="s">
        <v>142</v>
      </c>
      <c r="G82" s="8" t="str">
        <f>HYPERLINK("http://120.92.71.219:7080/cx_sage/public/student_show_info.shtml?userId=XNYESFGDZKXX-14495200227&amp;token=ZTIyYzU1MDEwMQ","http://120.92.71.219:7080/cx_sage/public/student_show_info.shtml?userId=XNYESFGDZKXX-14495200227&amp;token=ZTIyYzU1MDEwMQ")</f>
        <v>http://120.92.71.219:7080/cx_sage/public/student_show_info.shtml?userId=XNYESFGDZKXX-14495200227&amp;token=ZTIyYzU1MDEwMQ</v>
      </c>
      <c r="H82" s="7" t="s">
        <v>43</v>
      </c>
      <c r="I82" s="9" t="s">
        <v>313</v>
      </c>
    </row>
    <row r="83" s="1" customFormat="1" ht="25.5" spans="1:9">
      <c r="A83" s="7" t="s">
        <v>10</v>
      </c>
      <c r="B83" s="7" t="s">
        <v>210</v>
      </c>
      <c r="C83" s="7" t="s">
        <v>314</v>
      </c>
      <c r="D83" s="7" t="s">
        <v>315</v>
      </c>
      <c r="E83" s="7" t="s">
        <v>14</v>
      </c>
      <c r="F83" s="8" t="s">
        <v>259</v>
      </c>
      <c r="G83" s="8" t="str">
        <f>HYPERLINK("http://120.92.71.219:7080/cx_sage/public/student_show_info.shtml?userId=XNYESFGDZKXX-14495200228&amp;token=OGVkMzc1MWQ4Yw","http://120.92.71.219:7080/cx_sage/public/student_show_info.shtml?userId=XNYESFGDZKXX-14495200228&amp;token=OGVkMzc1MWQ4Yw")</f>
        <v>http://120.92.71.219:7080/cx_sage/public/student_show_info.shtml?userId=XNYESFGDZKXX-14495200228&amp;token=OGVkMzc1MWQ4Yw</v>
      </c>
      <c r="H83" s="7" t="s">
        <v>43</v>
      </c>
      <c r="I83" s="9" t="s">
        <v>170</v>
      </c>
    </row>
    <row r="84" s="1" customFormat="1" ht="25.5" spans="1:9">
      <c r="A84" s="7" t="s">
        <v>10</v>
      </c>
      <c r="B84" s="7" t="s">
        <v>210</v>
      </c>
      <c r="C84" s="7" t="s">
        <v>316</v>
      </c>
      <c r="D84" s="7" t="s">
        <v>317</v>
      </c>
      <c r="E84" s="7" t="s">
        <v>14</v>
      </c>
      <c r="F84" s="8" t="s">
        <v>193</v>
      </c>
      <c r="G84" s="8" t="str">
        <f>HYPERLINK("http://120.92.71.219:7080/cx_sage/public/student_show_info.shtml?userId=XNYESFGDZKXX-14495200229&amp;token=OTI0MjlkN2Q3ZA","http://120.92.71.219:7080/cx_sage/public/student_show_info.shtml?userId=XNYESFGDZKXX-14495200229&amp;token=OTI0MjlkN2Q3ZA")</f>
        <v>http://120.92.71.219:7080/cx_sage/public/student_show_info.shtml?userId=XNYESFGDZKXX-14495200229&amp;token=OTI0MjlkN2Q3ZA</v>
      </c>
      <c r="H84" s="7" t="s">
        <v>43</v>
      </c>
      <c r="I84" s="9" t="s">
        <v>256</v>
      </c>
    </row>
    <row r="85" s="1" customFormat="1" ht="25.5" spans="1:9">
      <c r="A85" s="7" t="s">
        <v>10</v>
      </c>
      <c r="B85" s="7" t="s">
        <v>210</v>
      </c>
      <c r="C85" s="7" t="s">
        <v>318</v>
      </c>
      <c r="D85" s="7" t="s">
        <v>319</v>
      </c>
      <c r="E85" s="7" t="s">
        <v>14</v>
      </c>
      <c r="F85" s="8" t="s">
        <v>320</v>
      </c>
      <c r="G85" s="8" t="str">
        <f>HYPERLINK("http://120.92.71.219:7080/cx_sage/public/student_show_info.shtml?userId=XNYESFGDZKXX-14495200230&amp;token=NTVmZmRjMDM1Mw","http://120.92.71.219:7080/cx_sage/public/student_show_info.shtml?userId=XNYESFGDZKXX-14495200230&amp;token=NTVmZmRjMDM1Mw")</f>
        <v>http://120.92.71.219:7080/cx_sage/public/student_show_info.shtml?userId=XNYESFGDZKXX-14495200230&amp;token=NTVmZmRjMDM1Mw</v>
      </c>
      <c r="H85" s="7" t="s">
        <v>43</v>
      </c>
      <c r="I85" s="9" t="s">
        <v>321</v>
      </c>
    </row>
    <row r="86" s="1" customFormat="1" ht="25.5" spans="1:9">
      <c r="A86" s="7" t="s">
        <v>10</v>
      </c>
      <c r="B86" s="7" t="s">
        <v>210</v>
      </c>
      <c r="C86" s="7" t="s">
        <v>322</v>
      </c>
      <c r="D86" s="7" t="s">
        <v>323</v>
      </c>
      <c r="E86" s="7" t="s">
        <v>14</v>
      </c>
      <c r="F86" s="8" t="s">
        <v>324</v>
      </c>
      <c r="G86" s="8" t="str">
        <f>HYPERLINK("http://120.92.71.219:7080/cx_sage/public/student_show_info.shtml?userId=XNYESFGDZKXX-14495200232&amp;token=MWUyNjM5NDljOQ","http://120.92.71.219:7080/cx_sage/public/student_show_info.shtml?userId=XNYESFGDZKXX-14495200232&amp;token=MWUyNjM5NDljOQ")</f>
        <v>http://120.92.71.219:7080/cx_sage/public/student_show_info.shtml?userId=XNYESFGDZKXX-14495200232&amp;token=MWUyNjM5NDljOQ</v>
      </c>
      <c r="H86" s="7" t="s">
        <v>43</v>
      </c>
      <c r="I86" s="9" t="s">
        <v>325</v>
      </c>
    </row>
    <row r="87" s="1" customFormat="1" ht="25.5" spans="1:9">
      <c r="A87" s="7" t="s">
        <v>10</v>
      </c>
      <c r="B87" s="7" t="s">
        <v>210</v>
      </c>
      <c r="C87" s="7" t="s">
        <v>326</v>
      </c>
      <c r="D87" s="7" t="s">
        <v>327</v>
      </c>
      <c r="E87" s="7" t="s">
        <v>14</v>
      </c>
      <c r="F87" s="8" t="s">
        <v>328</v>
      </c>
      <c r="G87" s="8" t="str">
        <f>HYPERLINK("http://120.92.71.219:7080/cx_sage/public/student_show_info.shtml?userId=XNYESFGDZKXX-14495200233&amp;token=MTNlMjdjY2Q4NA","http://120.92.71.219:7080/cx_sage/public/student_show_info.shtml?userId=XNYESFGDZKXX-14495200233&amp;token=MTNlMjdjY2Q4NA")</f>
        <v>http://120.92.71.219:7080/cx_sage/public/student_show_info.shtml?userId=XNYESFGDZKXX-14495200233&amp;token=MTNlMjdjY2Q4NA</v>
      </c>
      <c r="H87" s="7" t="s">
        <v>43</v>
      </c>
      <c r="I87" s="9" t="s">
        <v>62</v>
      </c>
    </row>
    <row r="88" s="1" customFormat="1" ht="25.5" spans="1:9">
      <c r="A88" s="7" t="s">
        <v>10</v>
      </c>
      <c r="B88" s="7" t="s">
        <v>210</v>
      </c>
      <c r="C88" s="7" t="s">
        <v>329</v>
      </c>
      <c r="D88" s="7" t="s">
        <v>330</v>
      </c>
      <c r="E88" s="7" t="s">
        <v>14</v>
      </c>
      <c r="F88" s="8" t="s">
        <v>331</v>
      </c>
      <c r="G88" s="8" t="str">
        <f>HYPERLINK("http://120.92.71.219:7080/cx_sage/public/student_show_info.shtml?userId=XNYESFGDZKXX-14495200234&amp;token=MDMwNTA5MDU1ZQ","http://120.92.71.219:7080/cx_sage/public/student_show_info.shtml?userId=XNYESFGDZKXX-14495200234&amp;token=MDMwNTA5MDU1ZQ")</f>
        <v>http://120.92.71.219:7080/cx_sage/public/student_show_info.shtml?userId=XNYESFGDZKXX-14495200234&amp;token=MDMwNTA5MDU1ZQ</v>
      </c>
      <c r="H88" s="7" t="s">
        <v>38</v>
      </c>
      <c r="I88" s="9" t="s">
        <v>131</v>
      </c>
    </row>
    <row r="89" s="1" customFormat="1" ht="25.5" spans="1:9">
      <c r="A89" s="7" t="s">
        <v>10</v>
      </c>
      <c r="B89" s="7" t="s">
        <v>210</v>
      </c>
      <c r="C89" s="7" t="s">
        <v>332</v>
      </c>
      <c r="D89" s="7" t="s">
        <v>333</v>
      </c>
      <c r="E89" s="7" t="s">
        <v>14</v>
      </c>
      <c r="F89" s="8" t="s">
        <v>334</v>
      </c>
      <c r="G89" s="8" t="str">
        <f>HYPERLINK("http://120.92.71.219:7080/cx_sage/public/student_show_info.shtml?userId=XNYESFGDZKXX-14495200235&amp;token=NGZmNWE0MmY3MQ","http://120.92.71.219:7080/cx_sage/public/student_show_info.shtml?userId=XNYESFGDZKXX-14495200235&amp;token=NGZmNWE0MmY3MQ")</f>
        <v>http://120.92.71.219:7080/cx_sage/public/student_show_info.shtml?userId=XNYESFGDZKXX-14495200235&amp;token=NGZmNWE0MmY3MQ</v>
      </c>
      <c r="H89" s="7" t="s">
        <v>57</v>
      </c>
      <c r="I89" s="9" t="s">
        <v>74</v>
      </c>
    </row>
    <row r="90" s="1" customFormat="1" ht="25.5" spans="1:9">
      <c r="A90" s="7" t="s">
        <v>10</v>
      </c>
      <c r="B90" s="7" t="s">
        <v>210</v>
      </c>
      <c r="C90" s="7" t="s">
        <v>335</v>
      </c>
      <c r="D90" s="7" t="s">
        <v>336</v>
      </c>
      <c r="E90" s="7" t="s">
        <v>14</v>
      </c>
      <c r="F90" s="8" t="s">
        <v>337</v>
      </c>
      <c r="G90" s="8" t="str">
        <f>HYPERLINK("http://120.92.71.219:7080/cx_sage/public/student_show_info.shtml?userId=XNYESFGDZKXX-14495200236&amp;token=YzhjNDU4MWFjZA","http://120.92.71.219:7080/cx_sage/public/student_show_info.shtml?userId=XNYESFGDZKXX-14495200236&amp;token=YzhjNDU4MWFjZA")</f>
        <v>http://120.92.71.219:7080/cx_sage/public/student_show_info.shtml?userId=XNYESFGDZKXX-14495200236&amp;token=YzhjNDU4MWFjZA</v>
      </c>
      <c r="H90" s="7" t="s">
        <v>43</v>
      </c>
      <c r="I90" s="9" t="s">
        <v>139</v>
      </c>
    </row>
    <row r="91" s="1" customFormat="1" ht="25.5" spans="1:9">
      <c r="A91" s="7" t="s">
        <v>10</v>
      </c>
      <c r="B91" s="7" t="s">
        <v>210</v>
      </c>
      <c r="C91" s="7" t="s">
        <v>338</v>
      </c>
      <c r="D91" s="7" t="s">
        <v>339</v>
      </c>
      <c r="E91" s="7" t="s">
        <v>14</v>
      </c>
      <c r="F91" s="8" t="s">
        <v>340</v>
      </c>
      <c r="G91" s="8" t="str">
        <f>HYPERLINK("http://120.92.71.219:7080/cx_sage/public/student_show_info.shtml?userId=XNYESFGDZKXX-14495200237&amp;token=NDUxM2E3YTNjMw","http://120.92.71.219:7080/cx_sage/public/student_show_info.shtml?userId=XNYESFGDZKXX-14495200237&amp;token=NDUxM2E3YTNjMw")</f>
        <v>http://120.92.71.219:7080/cx_sage/public/student_show_info.shtml?userId=XNYESFGDZKXX-14495200237&amp;token=NDUxM2E3YTNjMw</v>
      </c>
      <c r="H91" s="7" t="s">
        <v>57</v>
      </c>
      <c r="I91" s="9" t="s">
        <v>62</v>
      </c>
    </row>
    <row r="92" s="1" customFormat="1" ht="25.5" spans="1:9">
      <c r="A92" s="7" t="s">
        <v>10</v>
      </c>
      <c r="B92" s="7" t="s">
        <v>210</v>
      </c>
      <c r="C92" s="7" t="s">
        <v>341</v>
      </c>
      <c r="D92" s="7" t="s">
        <v>342</v>
      </c>
      <c r="E92" s="7" t="s">
        <v>14</v>
      </c>
      <c r="F92" s="8" t="s">
        <v>72</v>
      </c>
      <c r="G92" s="8" t="str">
        <f>HYPERLINK("http://120.92.71.219:7080/cx_sage/public/student_show_info.shtml?userId=XNYESFGDZKXX-14495200238&amp;token=MWNlN2Q0Yjg0MA","http://120.92.71.219:7080/cx_sage/public/student_show_info.shtml?userId=XNYESFGDZKXX-14495200238&amp;token=MWNlN2Q0Yjg0MA")</f>
        <v>http://120.92.71.219:7080/cx_sage/public/student_show_info.shtml?userId=XNYESFGDZKXX-14495200238&amp;token=MWNlN2Q0Yjg0MA</v>
      </c>
      <c r="H92" s="7" t="s">
        <v>43</v>
      </c>
      <c r="I92" s="9" t="s">
        <v>343</v>
      </c>
    </row>
    <row r="93" s="1" customFormat="1" ht="25.5" spans="1:9">
      <c r="A93" s="7" t="s">
        <v>10</v>
      </c>
      <c r="B93" s="7" t="s">
        <v>210</v>
      </c>
      <c r="C93" s="7" t="s">
        <v>344</v>
      </c>
      <c r="D93" s="7" t="s">
        <v>345</v>
      </c>
      <c r="E93" s="7" t="s">
        <v>14</v>
      </c>
      <c r="F93" s="8" t="s">
        <v>346</v>
      </c>
      <c r="G93" s="8" t="str">
        <f>HYPERLINK("http://120.92.71.219:7080/cx_sage/public/student_show_info.shtml?userId=XNYESFGDZKXX-14495200239&amp;token=NGY2OTExYWQzMA","http://120.92.71.219:7080/cx_sage/public/student_show_info.shtml?userId=XNYESFGDZKXX-14495200239&amp;token=NGY2OTExYWQzMA")</f>
        <v>http://120.92.71.219:7080/cx_sage/public/student_show_info.shtml?userId=XNYESFGDZKXX-14495200239&amp;token=NGY2OTExYWQzMA</v>
      </c>
      <c r="H93" s="7" t="s">
        <v>43</v>
      </c>
      <c r="I93" s="9" t="s">
        <v>347</v>
      </c>
    </row>
    <row r="94" s="1" customFormat="1" ht="25.5" spans="1:9">
      <c r="A94" s="7" t="s">
        <v>10</v>
      </c>
      <c r="B94" s="7" t="s">
        <v>210</v>
      </c>
      <c r="C94" s="7" t="s">
        <v>348</v>
      </c>
      <c r="D94" s="7" t="s">
        <v>349</v>
      </c>
      <c r="E94" s="7" t="s">
        <v>14</v>
      </c>
      <c r="F94" s="8" t="s">
        <v>350</v>
      </c>
      <c r="G94" s="8" t="str">
        <f>HYPERLINK("http://120.92.71.219:7080/cx_sage/public/student_show_info.shtml?userId=XNYESFGDZKXX-14495200240&amp;token=ZWNiYjc0YTUwMA","http://120.92.71.219:7080/cx_sage/public/student_show_info.shtml?userId=XNYESFGDZKXX-14495200240&amp;token=ZWNiYjc0YTUwMA")</f>
        <v>http://120.92.71.219:7080/cx_sage/public/student_show_info.shtml?userId=XNYESFGDZKXX-14495200240&amp;token=ZWNiYjc0YTUwMA</v>
      </c>
      <c r="H94" s="7" t="s">
        <v>57</v>
      </c>
      <c r="I94" s="9" t="s">
        <v>351</v>
      </c>
    </row>
    <row r="95" s="1" customFormat="1" ht="25.5" spans="1:9">
      <c r="A95" s="7" t="s">
        <v>10</v>
      </c>
      <c r="B95" s="7" t="s">
        <v>210</v>
      </c>
      <c r="C95" s="7" t="s">
        <v>352</v>
      </c>
      <c r="D95" s="7" t="s">
        <v>353</v>
      </c>
      <c r="E95" s="7" t="s">
        <v>14</v>
      </c>
      <c r="F95" s="8" t="s">
        <v>292</v>
      </c>
      <c r="G95" s="8" t="str">
        <f>HYPERLINK("http://120.92.71.219:7080/cx_sage/public/student_show_info.shtml?userId=XNYESFGDZKXX-14495200241&amp;token=MzJkZTU5N2MyMQ","http://120.92.71.219:7080/cx_sage/public/student_show_info.shtml?userId=XNYESFGDZKXX-14495200241&amp;token=MzJkZTU5N2MyMQ")</f>
        <v>http://120.92.71.219:7080/cx_sage/public/student_show_info.shtml?userId=XNYESFGDZKXX-14495200241&amp;token=MzJkZTU5N2MyMQ</v>
      </c>
      <c r="H95" s="7" t="s">
        <v>43</v>
      </c>
      <c r="I95" s="9" t="s">
        <v>354</v>
      </c>
    </row>
    <row r="96" s="1" customFormat="1" ht="25.5" spans="1:9">
      <c r="A96" s="7" t="s">
        <v>10</v>
      </c>
      <c r="B96" s="7" t="s">
        <v>210</v>
      </c>
      <c r="C96" s="7" t="s">
        <v>355</v>
      </c>
      <c r="D96" s="7" t="s">
        <v>356</v>
      </c>
      <c r="E96" s="7" t="s">
        <v>14</v>
      </c>
      <c r="F96" s="8" t="s">
        <v>357</v>
      </c>
      <c r="G96" s="8" t="str">
        <f>HYPERLINK("http://120.92.71.219:7080/cx_sage/public/student_show_info.shtml?userId=XNYESFGDZKXX-14495200242&amp;token=NzczYzg4YmM4NQ","http://120.92.71.219:7080/cx_sage/public/student_show_info.shtml?userId=XNYESFGDZKXX-14495200242&amp;token=NzczYzg4YmM4NQ")</f>
        <v>http://120.92.71.219:7080/cx_sage/public/student_show_info.shtml?userId=XNYESFGDZKXX-14495200242&amp;token=NzczYzg4YmM4NQ</v>
      </c>
      <c r="H96" s="7" t="s">
        <v>43</v>
      </c>
      <c r="I96" s="9" t="s">
        <v>161</v>
      </c>
    </row>
    <row r="97" s="1" customFormat="1" ht="25.5" spans="1:9">
      <c r="A97" s="7" t="s">
        <v>10</v>
      </c>
      <c r="B97" s="7" t="s">
        <v>210</v>
      </c>
      <c r="C97" s="7" t="s">
        <v>358</v>
      </c>
      <c r="D97" s="7" t="s">
        <v>359</v>
      </c>
      <c r="E97" s="7" t="s">
        <v>14</v>
      </c>
      <c r="F97" s="8" t="s">
        <v>360</v>
      </c>
      <c r="G97" s="8" t="str">
        <f>HYPERLINK("http://120.92.71.219:7080/cx_sage/public/student_show_info.shtml?userId=XNYESFGDZKXX-14495200243&amp;token=N2UwZjlkNGQzNg","http://120.92.71.219:7080/cx_sage/public/student_show_info.shtml?userId=XNYESFGDZKXX-14495200243&amp;token=N2UwZjlkNGQzNg")</f>
        <v>http://120.92.71.219:7080/cx_sage/public/student_show_info.shtml?userId=XNYESFGDZKXX-14495200243&amp;token=N2UwZjlkNGQzNg</v>
      </c>
      <c r="H97" s="7" t="s">
        <v>57</v>
      </c>
      <c r="I97" s="9" t="s">
        <v>62</v>
      </c>
    </row>
    <row r="98" s="1" customFormat="1" ht="25.5" spans="1:9">
      <c r="A98" s="7" t="s">
        <v>10</v>
      </c>
      <c r="B98" s="7" t="s">
        <v>210</v>
      </c>
      <c r="C98" s="7" t="s">
        <v>361</v>
      </c>
      <c r="D98" s="7" t="s">
        <v>362</v>
      </c>
      <c r="E98" s="7" t="s">
        <v>14</v>
      </c>
      <c r="F98" s="8" t="s">
        <v>142</v>
      </c>
      <c r="G98" s="8" t="str">
        <f>HYPERLINK("http://120.92.71.219:7080/cx_sage/public/student_show_info.shtml?userId=XNYESFGDZKXX-14495200244&amp;token=MTJjMjZlMTNiZQ","http://120.92.71.219:7080/cx_sage/public/student_show_info.shtml?userId=XNYESFGDZKXX-14495200244&amp;token=MTJjMjZlMTNiZQ")</f>
        <v>http://120.92.71.219:7080/cx_sage/public/student_show_info.shtml?userId=XNYESFGDZKXX-14495200244&amp;token=MTJjMjZlMTNiZQ</v>
      </c>
      <c r="H98" s="7" t="s">
        <v>52</v>
      </c>
      <c r="I98" s="9" t="s">
        <v>363</v>
      </c>
    </row>
    <row r="99" s="1" customFormat="1" ht="25.5" spans="1:9">
      <c r="A99" s="7" t="s">
        <v>10</v>
      </c>
      <c r="B99" s="7" t="s">
        <v>210</v>
      </c>
      <c r="C99" s="7" t="s">
        <v>364</v>
      </c>
      <c r="D99" s="7" t="s">
        <v>365</v>
      </c>
      <c r="E99" s="7" t="s">
        <v>14</v>
      </c>
      <c r="F99" s="8" t="s">
        <v>366</v>
      </c>
      <c r="G99" s="8" t="str">
        <f>HYPERLINK("http://120.92.71.219:7080/cx_sage/public/student_show_info.shtml?userId=XNYESFGDZKXX-14495200245&amp;token=ZDdhMWY1MTViMA","http://120.92.71.219:7080/cx_sage/public/student_show_info.shtml?userId=XNYESFGDZKXX-14495200245&amp;token=ZDdhMWY1MTViMA")</f>
        <v>http://120.92.71.219:7080/cx_sage/public/student_show_info.shtml?userId=XNYESFGDZKXX-14495200245&amp;token=ZDdhMWY1MTViMA</v>
      </c>
      <c r="H99" s="7" t="s">
        <v>57</v>
      </c>
      <c r="I99" s="9" t="s">
        <v>165</v>
      </c>
    </row>
    <row r="100" s="1" customFormat="1" ht="25.5" spans="1:9">
      <c r="A100" s="7" t="s">
        <v>10</v>
      </c>
      <c r="B100" s="7" t="s">
        <v>210</v>
      </c>
      <c r="C100" s="7" t="s">
        <v>367</v>
      </c>
      <c r="D100" s="7" t="s">
        <v>368</v>
      </c>
      <c r="E100" s="7" t="s">
        <v>14</v>
      </c>
      <c r="F100" s="8" t="s">
        <v>369</v>
      </c>
      <c r="G100" s="8" t="str">
        <f>HYPERLINK("http://120.92.71.219:7080/cx_sage/public/student_show_info.shtml?userId=XNYESFGDZKXX-14495200246&amp;token=YTAwZjg5MTJhMw","http://120.92.71.219:7080/cx_sage/public/student_show_info.shtml?userId=XNYESFGDZKXX-14495200246&amp;token=YTAwZjg5MTJhMw")</f>
        <v>http://120.92.71.219:7080/cx_sage/public/student_show_info.shtml?userId=XNYESFGDZKXX-14495200246&amp;token=YTAwZjg5MTJhMw</v>
      </c>
      <c r="H100" s="7" t="s">
        <v>52</v>
      </c>
      <c r="I100" s="9" t="s">
        <v>370</v>
      </c>
    </row>
    <row r="101" s="1" customFormat="1" ht="25.5" spans="1:9">
      <c r="A101" s="7" t="s">
        <v>10</v>
      </c>
      <c r="B101" s="7" t="s">
        <v>210</v>
      </c>
      <c r="C101" s="7" t="s">
        <v>371</v>
      </c>
      <c r="D101" s="7" t="s">
        <v>372</v>
      </c>
      <c r="E101" s="7" t="s">
        <v>14</v>
      </c>
      <c r="F101" s="8" t="s">
        <v>168</v>
      </c>
      <c r="G101" s="8" t="str">
        <f>HYPERLINK("http://120.92.71.219:7080/cx_sage/public/student_show_info.shtml?userId=XNYESFGDZKXX-14495200247&amp;token=MTBmNzlhZjIxNw","http://120.92.71.219:7080/cx_sage/public/student_show_info.shtml?userId=XNYESFGDZKXX-14495200247&amp;token=MTBmNzlhZjIxNw")</f>
        <v>http://120.92.71.219:7080/cx_sage/public/student_show_info.shtml?userId=XNYESFGDZKXX-14495200247&amp;token=MTBmNzlhZjIxNw</v>
      </c>
      <c r="H101" s="7" t="s">
        <v>52</v>
      </c>
      <c r="I101" s="9" t="s">
        <v>373</v>
      </c>
    </row>
    <row r="102" s="1" customFormat="1" ht="25.5" spans="1:9">
      <c r="A102" s="7" t="s">
        <v>10</v>
      </c>
      <c r="B102" s="7" t="s">
        <v>210</v>
      </c>
      <c r="C102" s="7" t="s">
        <v>374</v>
      </c>
      <c r="D102" s="7" t="s">
        <v>375</v>
      </c>
      <c r="E102" s="7" t="s">
        <v>14</v>
      </c>
      <c r="F102" s="8" t="s">
        <v>337</v>
      </c>
      <c r="G102" s="8" t="str">
        <f>HYPERLINK("http://120.92.71.219:7080/cx_sage/public/student_show_info.shtml?userId=XNYESFGDZKXX-14495200248&amp;token=ZGY4MGM0ZTNhNA","http://120.92.71.219:7080/cx_sage/public/student_show_info.shtml?userId=XNYESFGDZKXX-14495200248&amp;token=ZGY4MGM0ZTNhNA")</f>
        <v>http://120.92.71.219:7080/cx_sage/public/student_show_info.shtml?userId=XNYESFGDZKXX-14495200248&amp;token=ZGY4MGM0ZTNhNA</v>
      </c>
      <c r="H102" s="7" t="s">
        <v>52</v>
      </c>
      <c r="I102" s="9" t="s">
        <v>300</v>
      </c>
    </row>
    <row r="103" s="1" customFormat="1" ht="25.5" spans="1:9">
      <c r="A103" s="7" t="s">
        <v>10</v>
      </c>
      <c r="B103" s="7" t="s">
        <v>210</v>
      </c>
      <c r="C103" s="7" t="s">
        <v>376</v>
      </c>
      <c r="D103" s="7" t="s">
        <v>377</v>
      </c>
      <c r="E103" s="7" t="s">
        <v>14</v>
      </c>
      <c r="F103" s="8" t="s">
        <v>378</v>
      </c>
      <c r="G103" s="8" t="str">
        <f>HYPERLINK("http://120.92.71.219:7080/cx_sage/public/student_show_info.shtml?userId=XNYESFGDZKXX-14495200249&amp;token=YzZmMzhjM2UwMQ","http://120.92.71.219:7080/cx_sage/public/student_show_info.shtml?userId=XNYESFGDZKXX-14495200249&amp;token=YzZmMzhjM2UwMQ")</f>
        <v>http://120.92.71.219:7080/cx_sage/public/student_show_info.shtml?userId=XNYESFGDZKXX-14495200249&amp;token=YzZmMzhjM2UwMQ</v>
      </c>
      <c r="H103" s="7" t="s">
        <v>52</v>
      </c>
      <c r="I103" s="9" t="s">
        <v>379</v>
      </c>
    </row>
    <row r="104" s="1" customFormat="1" ht="25.5" spans="1:9">
      <c r="A104" s="7" t="s">
        <v>10</v>
      </c>
      <c r="B104" s="7" t="s">
        <v>210</v>
      </c>
      <c r="C104" s="7" t="s">
        <v>380</v>
      </c>
      <c r="D104" s="7" t="s">
        <v>381</v>
      </c>
      <c r="E104" s="7" t="s">
        <v>14</v>
      </c>
      <c r="F104" s="8" t="s">
        <v>382</v>
      </c>
      <c r="G104" s="8" t="str">
        <f>HYPERLINK("http://120.92.71.219:7080/cx_sage/public/student_show_info.shtml?userId=XNYESFGDZKXX-14495200250&amp;token=OGQwZTdmZjY3Yg","http://120.92.71.219:7080/cx_sage/public/student_show_info.shtml?userId=XNYESFGDZKXX-14495200250&amp;token=OGQwZTdmZjY3Yg")</f>
        <v>http://120.92.71.219:7080/cx_sage/public/student_show_info.shtml?userId=XNYESFGDZKXX-14495200250&amp;token=OGQwZTdmZjY3Yg</v>
      </c>
      <c r="H104" s="7" t="s">
        <v>57</v>
      </c>
      <c r="I104" s="9" t="s">
        <v>223</v>
      </c>
    </row>
    <row r="105" s="1" customFormat="1" ht="25.5" spans="1:9">
      <c r="A105" s="7" t="s">
        <v>10</v>
      </c>
      <c r="B105" s="7" t="s">
        <v>210</v>
      </c>
      <c r="C105" s="7" t="s">
        <v>383</v>
      </c>
      <c r="D105" s="7" t="s">
        <v>384</v>
      </c>
      <c r="E105" s="7" t="s">
        <v>14</v>
      </c>
      <c r="F105" s="8" t="s">
        <v>91</v>
      </c>
      <c r="G105" s="8" t="str">
        <f>HYPERLINK("http://120.92.71.219:7080/cx_sage/public/student_show_info.shtml?userId=XNYESFGDZKXX-14495200252&amp;token=NDY5OTlhMDZmOQ","http://120.92.71.219:7080/cx_sage/public/student_show_info.shtml?userId=XNYESFGDZKXX-14495200252&amp;token=NDY5OTlhMDZmOQ")</f>
        <v>http://120.92.71.219:7080/cx_sage/public/student_show_info.shtml?userId=XNYESFGDZKXX-14495200252&amp;token=NDY5OTlhMDZmOQ</v>
      </c>
      <c r="H105" s="7" t="s">
        <v>52</v>
      </c>
      <c r="I105" s="9" t="s">
        <v>385</v>
      </c>
    </row>
    <row r="106" s="1" customFormat="1" ht="25.5" spans="1:9">
      <c r="A106" s="7" t="s">
        <v>10</v>
      </c>
      <c r="B106" s="7" t="s">
        <v>210</v>
      </c>
      <c r="C106" s="7" t="s">
        <v>386</v>
      </c>
      <c r="D106" s="7" t="s">
        <v>387</v>
      </c>
      <c r="E106" s="7" t="s">
        <v>14</v>
      </c>
      <c r="F106" s="8" t="s">
        <v>388</v>
      </c>
      <c r="G106" s="8" t="str">
        <f>HYPERLINK("http://120.92.71.219:7080/cx_sage/public/student_show_info.shtml?userId=XNYESFGDZKXX-14495200253&amp;token=ZGJmZjY2M2NhMA","http://120.92.71.219:7080/cx_sage/public/student_show_info.shtml?userId=XNYESFGDZKXX-14495200253&amp;token=ZGJmZjY2M2NhMA")</f>
        <v>http://120.92.71.219:7080/cx_sage/public/student_show_info.shtml?userId=XNYESFGDZKXX-14495200253&amp;token=ZGJmZjY2M2NhMA</v>
      </c>
      <c r="H106" s="7" t="s">
        <v>57</v>
      </c>
      <c r="I106" s="9" t="s">
        <v>256</v>
      </c>
    </row>
    <row r="107" s="1" customFormat="1" ht="25.5" spans="1:9">
      <c r="A107" s="7" t="s">
        <v>10</v>
      </c>
      <c r="B107" s="7" t="s">
        <v>210</v>
      </c>
      <c r="C107" s="7" t="s">
        <v>389</v>
      </c>
      <c r="D107" s="7" t="s">
        <v>390</v>
      </c>
      <c r="E107" s="7" t="s">
        <v>14</v>
      </c>
      <c r="F107" s="8" t="s">
        <v>80</v>
      </c>
      <c r="G107" s="8" t="str">
        <f>HYPERLINK("http://120.92.71.219:7080/cx_sage/public/student_show_info.shtml?userId=XNYESFGDZKXX-14495200255&amp;token=ZmQwMTE1N2I1Yw","http://120.92.71.219:7080/cx_sage/public/student_show_info.shtml?userId=XNYESFGDZKXX-14495200255&amp;token=ZmQwMTE1N2I1Yw")</f>
        <v>http://120.92.71.219:7080/cx_sage/public/student_show_info.shtml?userId=XNYESFGDZKXX-14495200255&amp;token=ZmQwMTE1N2I1Yw</v>
      </c>
      <c r="H107" s="7" t="s">
        <v>52</v>
      </c>
      <c r="I107" s="9" t="s">
        <v>223</v>
      </c>
    </row>
    <row r="108" s="1" customFormat="1" ht="25.5" spans="1:9">
      <c r="A108" s="7" t="s">
        <v>10</v>
      </c>
      <c r="B108" s="7" t="s">
        <v>210</v>
      </c>
      <c r="C108" s="7" t="s">
        <v>391</v>
      </c>
      <c r="D108" s="7" t="s">
        <v>392</v>
      </c>
      <c r="E108" s="7" t="s">
        <v>14</v>
      </c>
      <c r="F108" s="8" t="s">
        <v>393</v>
      </c>
      <c r="G108" s="8" t="str">
        <f>HYPERLINK("http://120.92.71.219:7080/cx_sage/public/student_show_info.shtml?userId=XNYESFGDZKXX-14495200257&amp;token=NzgwZDYzYTU0MA","http://120.92.71.219:7080/cx_sage/public/student_show_info.shtml?userId=XNYESFGDZKXX-14495200257&amp;token=NzgwZDYzYTU0MA")</f>
        <v>http://120.92.71.219:7080/cx_sage/public/student_show_info.shtml?userId=XNYESFGDZKXX-14495200257&amp;token=NzgwZDYzYTU0MA</v>
      </c>
      <c r="H108" s="7" t="s">
        <v>57</v>
      </c>
      <c r="I108" s="9" t="s">
        <v>394</v>
      </c>
    </row>
    <row r="109" s="1" customFormat="1" ht="25.5" spans="1:9">
      <c r="A109" s="7" t="s">
        <v>10</v>
      </c>
      <c r="B109" s="7" t="s">
        <v>210</v>
      </c>
      <c r="C109" s="7" t="s">
        <v>395</v>
      </c>
      <c r="D109" s="7" t="s">
        <v>396</v>
      </c>
      <c r="E109" s="7" t="s">
        <v>14</v>
      </c>
      <c r="F109" s="8" t="s">
        <v>397</v>
      </c>
      <c r="G109" s="8" t="str">
        <f>HYPERLINK("http://120.92.71.219:7080/cx_sage/public/student_show_info.shtml?userId=XNYESFGDZKXX-14495200258&amp;token=MjczYzczZTI1Zg","http://120.92.71.219:7080/cx_sage/public/student_show_info.shtml?userId=XNYESFGDZKXX-14495200258&amp;token=MjczYzczZTI1Zg")</f>
        <v>http://120.92.71.219:7080/cx_sage/public/student_show_info.shtml?userId=XNYESFGDZKXX-14495200258&amp;token=MjczYzczZTI1Zg</v>
      </c>
      <c r="H109" s="7" t="s">
        <v>38</v>
      </c>
      <c r="I109" s="9" t="s">
        <v>174</v>
      </c>
    </row>
    <row r="110" s="1" customFormat="1" ht="25.5" spans="1:9">
      <c r="A110" s="7" t="s">
        <v>10</v>
      </c>
      <c r="B110" s="7" t="s">
        <v>210</v>
      </c>
      <c r="C110" s="7" t="s">
        <v>398</v>
      </c>
      <c r="D110" s="7" t="s">
        <v>399</v>
      </c>
      <c r="E110" s="7" t="s">
        <v>14</v>
      </c>
      <c r="F110" s="8" t="s">
        <v>400</v>
      </c>
      <c r="G110" s="8" t="str">
        <f>HYPERLINK("http://120.92.71.219:7080/cx_sage/public/student_show_info.shtml?userId=XNYESFGDZKXX-14495200261&amp;token=NWMwYTM5MGMzMg","http://120.92.71.219:7080/cx_sage/public/student_show_info.shtml?userId=XNYESFGDZKXX-14495200261&amp;token=NWMwYTM5MGMzMg")</f>
        <v>http://120.92.71.219:7080/cx_sage/public/student_show_info.shtml?userId=XNYESFGDZKXX-14495200261&amp;token=NWMwYTM5MGMzMg</v>
      </c>
      <c r="H110" s="7" t="s">
        <v>57</v>
      </c>
      <c r="I110" s="9" t="s">
        <v>401</v>
      </c>
    </row>
    <row r="111" s="1" customFormat="1" ht="25.5" spans="1:9">
      <c r="A111" s="7" t="s">
        <v>10</v>
      </c>
      <c r="B111" s="7" t="s">
        <v>210</v>
      </c>
      <c r="C111" s="7" t="s">
        <v>402</v>
      </c>
      <c r="D111" s="7" t="s">
        <v>403</v>
      </c>
      <c r="E111" s="7" t="s">
        <v>14</v>
      </c>
      <c r="F111" s="8" t="s">
        <v>404</v>
      </c>
      <c r="G111" s="8" t="str">
        <f>HYPERLINK("http://120.92.71.219:7080/cx_sage/public/student_show_info.shtml?userId=XNYESFGDZKXX-14495200262&amp;token=NzkxYmU2NWRmMg","http://120.92.71.219:7080/cx_sage/public/student_show_info.shtml?userId=XNYESFGDZKXX-14495200262&amp;token=NzkxYmU2NWRmMg")</f>
        <v>http://120.92.71.219:7080/cx_sage/public/student_show_info.shtml?userId=XNYESFGDZKXX-14495200262&amp;token=NzkxYmU2NWRmMg</v>
      </c>
      <c r="H111" s="7" t="s">
        <v>52</v>
      </c>
      <c r="I111" s="9" t="s">
        <v>405</v>
      </c>
    </row>
    <row r="112" s="1" customFormat="1" ht="25.5" spans="1:9">
      <c r="A112" s="7" t="s">
        <v>10</v>
      </c>
      <c r="B112" s="7" t="s">
        <v>210</v>
      </c>
      <c r="C112" s="7" t="s">
        <v>406</v>
      </c>
      <c r="D112" s="7" t="s">
        <v>407</v>
      </c>
      <c r="E112" s="7" t="s">
        <v>14</v>
      </c>
      <c r="F112" s="8" t="s">
        <v>408</v>
      </c>
      <c r="G112" s="8" t="str">
        <f>HYPERLINK("http://120.92.71.219:7080/cx_sage/public/student_show_info.shtml?userId=XNYESFGDZKXX-14495200263&amp;token=OGM3YWE2NTIxYg","http://120.92.71.219:7080/cx_sage/public/student_show_info.shtml?userId=XNYESFGDZKXX-14495200263&amp;token=OGM3YWE2NTIxYg")</f>
        <v>http://120.92.71.219:7080/cx_sage/public/student_show_info.shtml?userId=XNYESFGDZKXX-14495200263&amp;token=OGM3YWE2NTIxYg</v>
      </c>
      <c r="H112" s="7" t="s">
        <v>57</v>
      </c>
      <c r="I112" s="9" t="s">
        <v>260</v>
      </c>
    </row>
    <row r="113" s="1" customFormat="1" ht="25.5" spans="1:9">
      <c r="A113" s="7" t="s">
        <v>10</v>
      </c>
      <c r="B113" s="7" t="s">
        <v>210</v>
      </c>
      <c r="C113" s="7" t="s">
        <v>409</v>
      </c>
      <c r="D113" s="7" t="s">
        <v>410</v>
      </c>
      <c r="E113" s="7" t="s">
        <v>14</v>
      </c>
      <c r="F113" s="8" t="s">
        <v>411</v>
      </c>
      <c r="G113" s="8" t="str">
        <f>HYPERLINK("http://120.92.71.219:7080/cx_sage/public/student_show_info.shtml?userId=XNYESFGDZKXX-14495200264&amp;token=NDQ0ZGE1MzQ0OQ","http://120.92.71.219:7080/cx_sage/public/student_show_info.shtml?userId=XNYESFGDZKXX-14495200264&amp;token=NDQ0ZGE1MzQ0OQ")</f>
        <v>http://120.92.71.219:7080/cx_sage/public/student_show_info.shtml?userId=XNYESFGDZKXX-14495200264&amp;token=NDQ0ZGE1MzQ0OQ</v>
      </c>
      <c r="H113" s="7" t="s">
        <v>52</v>
      </c>
      <c r="I113" s="9" t="s">
        <v>412</v>
      </c>
    </row>
    <row r="114" s="1" customFormat="1" ht="25.5" spans="1:9">
      <c r="A114" s="7" t="s">
        <v>10</v>
      </c>
      <c r="B114" s="7" t="s">
        <v>210</v>
      </c>
      <c r="C114" s="7" t="s">
        <v>413</v>
      </c>
      <c r="D114" s="7" t="s">
        <v>414</v>
      </c>
      <c r="E114" s="7" t="s">
        <v>14</v>
      </c>
      <c r="F114" s="8" t="s">
        <v>61</v>
      </c>
      <c r="G114" s="8" t="str">
        <f>HYPERLINK("http://120.92.71.219:7080/cx_sage/public/student_show_info.shtml?userId=XNYESFGDZKXX-14495200265&amp;token=YWQ0ZDc3NzUxOA","http://120.92.71.219:7080/cx_sage/public/student_show_info.shtml?userId=XNYESFGDZKXX-14495200265&amp;token=YWQ0ZDc3NzUxOA")</f>
        <v>http://120.92.71.219:7080/cx_sage/public/student_show_info.shtml?userId=XNYESFGDZKXX-14495200265&amp;token=YWQ0ZDc3NzUxOA</v>
      </c>
      <c r="H114" s="7" t="s">
        <v>57</v>
      </c>
      <c r="I114" s="9" t="s">
        <v>74</v>
      </c>
    </row>
    <row r="115" s="1" customFormat="1" ht="25.5" spans="1:9">
      <c r="A115" s="7" t="s">
        <v>10</v>
      </c>
      <c r="B115" s="7" t="s">
        <v>210</v>
      </c>
      <c r="C115" s="7" t="s">
        <v>415</v>
      </c>
      <c r="D115" s="7" t="s">
        <v>416</v>
      </c>
      <c r="E115" s="7" t="s">
        <v>14</v>
      </c>
      <c r="F115" s="8" t="s">
        <v>417</v>
      </c>
      <c r="G115" s="8" t="str">
        <f>HYPERLINK("http://120.92.71.219:7080/cx_sage/public/student_show_info.shtml?userId=XNYESFGDZKXX-14495200266&amp;token=YTZmMGM4MDJiYg","http://120.92.71.219:7080/cx_sage/public/student_show_info.shtml?userId=XNYESFGDZKXX-14495200266&amp;token=YTZmMGM4MDJiYg")</f>
        <v>http://120.92.71.219:7080/cx_sage/public/student_show_info.shtml?userId=XNYESFGDZKXX-14495200266&amp;token=YTZmMGM4MDJiYg</v>
      </c>
      <c r="H115" s="7" t="s">
        <v>418</v>
      </c>
      <c r="I115" s="9" t="s">
        <v>419</v>
      </c>
    </row>
    <row r="116" s="1" customFormat="1" ht="25.5" spans="1:9">
      <c r="A116" s="7" t="s">
        <v>10</v>
      </c>
      <c r="B116" s="7" t="s">
        <v>210</v>
      </c>
      <c r="C116" s="7" t="s">
        <v>420</v>
      </c>
      <c r="D116" s="7" t="s">
        <v>421</v>
      </c>
      <c r="E116" s="7" t="s">
        <v>14</v>
      </c>
      <c r="F116" s="8" t="s">
        <v>422</v>
      </c>
      <c r="G116" s="8" t="str">
        <f>HYPERLINK("http://120.92.71.219:7080/cx_sage/public/student_show_info.shtml?userId=XNYESFGDZKXX-14495200267&amp;token=MTUxN2QwNGM3YQ","http://120.92.71.219:7080/cx_sage/public/student_show_info.shtml?userId=XNYESFGDZKXX-14495200267&amp;token=MTUxN2QwNGM3YQ")</f>
        <v>http://120.92.71.219:7080/cx_sage/public/student_show_info.shtml?userId=XNYESFGDZKXX-14495200267&amp;token=MTUxN2QwNGM3YQ</v>
      </c>
      <c r="H116" s="7" t="s">
        <v>418</v>
      </c>
      <c r="I116" s="9" t="s">
        <v>39</v>
      </c>
    </row>
    <row r="117" s="1" customFormat="1" ht="25.5" spans="1:9">
      <c r="A117" s="7" t="s">
        <v>10</v>
      </c>
      <c r="B117" s="7" t="s">
        <v>210</v>
      </c>
      <c r="C117" s="7" t="s">
        <v>423</v>
      </c>
      <c r="D117" s="7" t="s">
        <v>424</v>
      </c>
      <c r="E117" s="7" t="s">
        <v>14</v>
      </c>
      <c r="F117" s="8" t="s">
        <v>425</v>
      </c>
      <c r="G117" s="8" t="str">
        <f>HYPERLINK("http://120.92.71.219:7080/cx_sage/public/student_show_info.shtml?userId=XNYESFGDZKXX-14495200268&amp;token=MThmMWEzMGI1NA","http://120.92.71.219:7080/cx_sage/public/student_show_info.shtml?userId=XNYESFGDZKXX-14495200268&amp;token=MThmMWEzMGI1NA")</f>
        <v>http://120.92.71.219:7080/cx_sage/public/student_show_info.shtml?userId=XNYESFGDZKXX-14495200268&amp;token=MThmMWEzMGI1NA</v>
      </c>
      <c r="H117" s="7" t="s">
        <v>418</v>
      </c>
      <c r="I117" s="9" t="s">
        <v>426</v>
      </c>
    </row>
    <row r="118" s="1" customFormat="1" ht="25.5" spans="1:9">
      <c r="A118" s="7" t="s">
        <v>10</v>
      </c>
      <c r="B118" s="7" t="s">
        <v>210</v>
      </c>
      <c r="C118" s="7" t="s">
        <v>427</v>
      </c>
      <c r="D118" s="7" t="s">
        <v>428</v>
      </c>
      <c r="E118" s="7" t="s">
        <v>14</v>
      </c>
      <c r="F118" s="8" t="s">
        <v>429</v>
      </c>
      <c r="G118" s="8" t="str">
        <f>HYPERLINK("http://120.92.71.219:7080/cx_sage/public/student_show_info.shtml?userId=XNYESFGDZKXX-14495200269&amp;token=N2FjOTI4NDVmOA","http://120.92.71.219:7080/cx_sage/public/student_show_info.shtml?userId=XNYESFGDZKXX-14495200269&amp;token=N2FjOTI4NDVmOA")</f>
        <v>http://120.92.71.219:7080/cx_sage/public/student_show_info.shtml?userId=XNYESFGDZKXX-14495200269&amp;token=N2FjOTI4NDVmOA</v>
      </c>
      <c r="H118" s="7" t="s">
        <v>96</v>
      </c>
      <c r="I118" s="9" t="s">
        <v>430</v>
      </c>
    </row>
    <row r="119" s="1" customFormat="1" ht="25.5" spans="1:9">
      <c r="A119" s="7" t="s">
        <v>10</v>
      </c>
      <c r="B119" s="7" t="s">
        <v>210</v>
      </c>
      <c r="C119" s="7" t="s">
        <v>431</v>
      </c>
      <c r="D119" s="7" t="s">
        <v>432</v>
      </c>
      <c r="E119" s="7" t="s">
        <v>14</v>
      </c>
      <c r="F119" s="8" t="s">
        <v>422</v>
      </c>
      <c r="G119" s="8" t="str">
        <f>HYPERLINK("http://120.92.71.219:7080/cx_sage/public/student_show_info.shtml?userId=XNYESFGDZKXX-14495200270&amp;token=ZDMwYzlmOGI5MA","http://120.92.71.219:7080/cx_sage/public/student_show_info.shtml?userId=XNYESFGDZKXX-14495200270&amp;token=ZDMwYzlmOGI5MA")</f>
        <v>http://120.92.71.219:7080/cx_sage/public/student_show_info.shtml?userId=XNYESFGDZKXX-14495200270&amp;token=ZDMwYzlmOGI5MA</v>
      </c>
      <c r="H119" s="7" t="s">
        <v>418</v>
      </c>
      <c r="I119" s="9" t="s">
        <v>433</v>
      </c>
    </row>
    <row r="120" s="1" customFormat="1" ht="25.5" spans="1:9">
      <c r="A120" s="7" t="s">
        <v>10</v>
      </c>
      <c r="B120" s="7" t="s">
        <v>210</v>
      </c>
      <c r="C120" s="7" t="s">
        <v>434</v>
      </c>
      <c r="D120" s="7" t="s">
        <v>435</v>
      </c>
      <c r="E120" s="7" t="s">
        <v>14</v>
      </c>
      <c r="F120" s="8" t="s">
        <v>436</v>
      </c>
      <c r="G120" s="8" t="str">
        <f>HYPERLINK("http://120.92.71.219:7080/cx_sage/public/student_show_info.shtml?userId=XNYESFGDZKXX-14495200271&amp;token=ZTQ1OTRjNGI2NA","http://120.92.71.219:7080/cx_sage/public/student_show_info.shtml?userId=XNYESFGDZKXX-14495200271&amp;token=ZTQ1OTRjNGI2NA")</f>
        <v>http://120.92.71.219:7080/cx_sage/public/student_show_info.shtml?userId=XNYESFGDZKXX-14495200271&amp;token=ZTQ1OTRjNGI2NA</v>
      </c>
      <c r="H120" s="7" t="s">
        <v>418</v>
      </c>
      <c r="I120" s="9" t="s">
        <v>419</v>
      </c>
    </row>
    <row r="121" s="1" customFormat="1" ht="25.5" spans="1:9">
      <c r="A121" s="7" t="s">
        <v>10</v>
      </c>
      <c r="B121" s="7" t="s">
        <v>210</v>
      </c>
      <c r="C121" s="7" t="s">
        <v>437</v>
      </c>
      <c r="D121" s="7" t="s">
        <v>438</v>
      </c>
      <c r="E121" s="7" t="s">
        <v>14</v>
      </c>
      <c r="F121" s="8" t="s">
        <v>168</v>
      </c>
      <c r="G121" s="8" t="str">
        <f>HYPERLINK("http://120.92.71.219:7080/cx_sage/public/student_show_info.shtml?userId=XNYESFGDZKXX-14495200272&amp;token=MTNlMzVhNDVhZA","http://120.92.71.219:7080/cx_sage/public/student_show_info.shtml?userId=XNYESFGDZKXX-14495200272&amp;token=MTNlMzVhNDVhZA")</f>
        <v>http://120.92.71.219:7080/cx_sage/public/student_show_info.shtml?userId=XNYESFGDZKXX-14495200272&amp;token=MTNlMzVhNDVhZA</v>
      </c>
      <c r="H121" s="7" t="s">
        <v>418</v>
      </c>
      <c r="I121" s="9" t="s">
        <v>419</v>
      </c>
    </row>
    <row r="122" s="1" customFormat="1" ht="25.5" spans="1:9">
      <c r="A122" s="7" t="s">
        <v>10</v>
      </c>
      <c r="B122" s="7" t="s">
        <v>210</v>
      </c>
      <c r="C122" s="7" t="s">
        <v>439</v>
      </c>
      <c r="D122" s="7" t="s">
        <v>440</v>
      </c>
      <c r="E122" s="7" t="s">
        <v>14</v>
      </c>
      <c r="F122" s="8" t="s">
        <v>56</v>
      </c>
      <c r="G122" s="8" t="str">
        <f>HYPERLINK("http://120.92.71.219:7080/cx_sage/public/student_show_info.shtml?userId=XNYESFGDZKXX-14495200273&amp;token=MDFhMGNiMjM5Ng","http://120.92.71.219:7080/cx_sage/public/student_show_info.shtml?userId=XNYESFGDZKXX-14495200273&amp;token=MDFhMGNiMjM5Ng")</f>
        <v>http://120.92.71.219:7080/cx_sage/public/student_show_info.shtml?userId=XNYESFGDZKXX-14495200273&amp;token=MDFhMGNiMjM5Ng</v>
      </c>
      <c r="H122" s="7" t="s">
        <v>96</v>
      </c>
      <c r="I122" s="9" t="s">
        <v>441</v>
      </c>
    </row>
    <row r="123" s="1" customFormat="1" ht="25.5" spans="1:9">
      <c r="A123" s="7" t="s">
        <v>10</v>
      </c>
      <c r="B123" s="7" t="s">
        <v>210</v>
      </c>
      <c r="C123" s="7" t="s">
        <v>442</v>
      </c>
      <c r="D123" s="7" t="s">
        <v>443</v>
      </c>
      <c r="E123" s="7" t="s">
        <v>14</v>
      </c>
      <c r="F123" s="8" t="s">
        <v>444</v>
      </c>
      <c r="G123" s="8" t="str">
        <f>HYPERLINK("http://120.92.71.219:7080/cx_sage/public/student_show_info.shtml?userId=XNYESFGDZKXX-14495200274&amp;token=MTJhMjNlNjY5NQ","http://120.92.71.219:7080/cx_sage/public/student_show_info.shtml?userId=XNYESFGDZKXX-14495200274&amp;token=MTJhMjNlNjY5NQ")</f>
        <v>http://120.92.71.219:7080/cx_sage/public/student_show_info.shtml?userId=XNYESFGDZKXX-14495200274&amp;token=MTJhMjNlNjY5NQ</v>
      </c>
      <c r="H123" s="7" t="s">
        <v>96</v>
      </c>
      <c r="I123" s="9" t="s">
        <v>445</v>
      </c>
    </row>
    <row r="124" s="1" customFormat="1" ht="25.5" spans="1:9">
      <c r="A124" s="7" t="s">
        <v>10</v>
      </c>
      <c r="B124" s="7" t="s">
        <v>210</v>
      </c>
      <c r="C124" s="7" t="s">
        <v>446</v>
      </c>
      <c r="D124" s="7" t="s">
        <v>447</v>
      </c>
      <c r="E124" s="7" t="s">
        <v>14</v>
      </c>
      <c r="F124" s="8" t="s">
        <v>292</v>
      </c>
      <c r="G124" s="8" t="str">
        <f>HYPERLINK("http://120.92.71.219:7080/cx_sage/public/student_show_info.shtml?userId=XNYESFGDZKXX-14495200275&amp;token=ZjMxMjNjY2MxOQ","http://120.92.71.219:7080/cx_sage/public/student_show_info.shtml?userId=XNYESFGDZKXX-14495200275&amp;token=ZjMxMjNjY2MxOQ")</f>
        <v>http://120.92.71.219:7080/cx_sage/public/student_show_info.shtml?userId=XNYESFGDZKXX-14495200275&amp;token=ZjMxMjNjY2MxOQ</v>
      </c>
      <c r="H124" s="7" t="s">
        <v>418</v>
      </c>
      <c r="I124" s="9" t="s">
        <v>448</v>
      </c>
    </row>
    <row r="125" s="1" customFormat="1" ht="25.5" spans="1:9">
      <c r="A125" s="7" t="s">
        <v>10</v>
      </c>
      <c r="B125" s="7" t="s">
        <v>210</v>
      </c>
      <c r="C125" s="7" t="s">
        <v>449</v>
      </c>
      <c r="D125" s="7" t="s">
        <v>450</v>
      </c>
      <c r="E125" s="7" t="s">
        <v>14</v>
      </c>
      <c r="F125" s="8" t="s">
        <v>451</v>
      </c>
      <c r="G125" s="8" t="str">
        <f>HYPERLINK("http://120.92.71.219:7080/cx_sage/public/student_show_info.shtml?userId=XNYESFGDZKXX-14495200276&amp;token=ZDdkNGRiY2Q0Ng","http://120.92.71.219:7080/cx_sage/public/student_show_info.shtml?userId=XNYESFGDZKXX-14495200276&amp;token=ZDdkNGRiY2Q0Ng")</f>
        <v>http://120.92.71.219:7080/cx_sage/public/student_show_info.shtml?userId=XNYESFGDZKXX-14495200276&amp;token=ZDdkNGRiY2Q0Ng</v>
      </c>
      <c r="H125" s="7" t="s">
        <v>96</v>
      </c>
      <c r="I125" s="9" t="s">
        <v>39</v>
      </c>
    </row>
    <row r="126" s="1" customFormat="1" ht="25.5" spans="1:9">
      <c r="A126" s="7" t="s">
        <v>10</v>
      </c>
      <c r="B126" s="7" t="s">
        <v>210</v>
      </c>
      <c r="C126" s="7" t="s">
        <v>452</v>
      </c>
      <c r="D126" s="7" t="s">
        <v>453</v>
      </c>
      <c r="E126" s="7" t="s">
        <v>14</v>
      </c>
      <c r="F126" s="8" t="s">
        <v>454</v>
      </c>
      <c r="G126" s="8" t="str">
        <f>HYPERLINK("http://120.92.71.219:7080/cx_sage/public/student_show_info.shtml?userId=XNYESFGDZKXX-14495200277&amp;token=NTU2YWU1NzQ1NA","http://120.92.71.219:7080/cx_sage/public/student_show_info.shtml?userId=XNYESFGDZKXX-14495200277&amp;token=NTU2YWU1NzQ1NA")</f>
        <v>http://120.92.71.219:7080/cx_sage/public/student_show_info.shtml?userId=XNYESFGDZKXX-14495200277&amp;token=NTU2YWU1NzQ1NA</v>
      </c>
      <c r="H126" s="7" t="s">
        <v>418</v>
      </c>
      <c r="I126" s="9" t="s">
        <v>276</v>
      </c>
    </row>
    <row r="127" s="1" customFormat="1" ht="25.5" spans="1:9">
      <c r="A127" s="7" t="s">
        <v>10</v>
      </c>
      <c r="B127" s="7" t="s">
        <v>210</v>
      </c>
      <c r="C127" s="7" t="s">
        <v>455</v>
      </c>
      <c r="D127" s="7" t="s">
        <v>456</v>
      </c>
      <c r="E127" s="7" t="s">
        <v>14</v>
      </c>
      <c r="F127" s="8" t="s">
        <v>457</v>
      </c>
      <c r="G127" s="8" t="str">
        <f>HYPERLINK("http://120.92.71.219:7080/cx_sage/public/student_show_info.shtml?userId=XNYESFGDZKXX-14495200278&amp;token=YmY3NzU0ZTY1Nw","http://120.92.71.219:7080/cx_sage/public/student_show_info.shtml?userId=XNYESFGDZKXX-14495200278&amp;token=YmY3NzU0ZTY1Nw")</f>
        <v>http://120.92.71.219:7080/cx_sage/public/student_show_info.shtml?userId=XNYESFGDZKXX-14495200278&amp;token=YmY3NzU0ZTY1Nw</v>
      </c>
      <c r="H127" s="7" t="s">
        <v>418</v>
      </c>
      <c r="I127" s="9" t="s">
        <v>34</v>
      </c>
    </row>
    <row r="128" s="1" customFormat="1" ht="25.5" spans="1:9">
      <c r="A128" s="7" t="s">
        <v>10</v>
      </c>
      <c r="B128" s="7" t="s">
        <v>210</v>
      </c>
      <c r="C128" s="7" t="s">
        <v>458</v>
      </c>
      <c r="D128" s="7" t="s">
        <v>459</v>
      </c>
      <c r="E128" s="7" t="s">
        <v>14</v>
      </c>
      <c r="F128" s="8" t="s">
        <v>460</v>
      </c>
      <c r="G128" s="8" t="str">
        <f>HYPERLINK("http://120.92.71.219:7080/cx_sage/public/student_show_info.shtml?userId=XNYESFGDZKXX-14495200279&amp;token=YzEwODcwZjRjMw","http://120.92.71.219:7080/cx_sage/public/student_show_info.shtml?userId=XNYESFGDZKXX-14495200279&amp;token=YzEwODcwZjRjMw")</f>
        <v>http://120.92.71.219:7080/cx_sage/public/student_show_info.shtml?userId=XNYESFGDZKXX-14495200279&amp;token=YzEwODcwZjRjMw</v>
      </c>
      <c r="H128" s="7" t="s">
        <v>418</v>
      </c>
      <c r="I128" s="9" t="s">
        <v>125</v>
      </c>
    </row>
    <row r="129" s="1" customFormat="1" ht="25.5" spans="1:9">
      <c r="A129" s="7" t="s">
        <v>10</v>
      </c>
      <c r="B129" s="7" t="s">
        <v>210</v>
      </c>
      <c r="C129" s="7" t="s">
        <v>461</v>
      </c>
      <c r="D129" s="7" t="s">
        <v>462</v>
      </c>
      <c r="E129" s="7" t="s">
        <v>14</v>
      </c>
      <c r="F129" s="8" t="s">
        <v>87</v>
      </c>
      <c r="G129" s="8" t="str">
        <f>HYPERLINK("http://120.92.71.219:7080/cx_sage/public/student_show_info.shtml?userId=XNYESFGDZKXX-14495200280&amp;token=ZTI0NzI0NGNkZA","http://120.92.71.219:7080/cx_sage/public/student_show_info.shtml?userId=XNYESFGDZKXX-14495200280&amp;token=ZTI0NzI0NGNkZA")</f>
        <v>http://120.92.71.219:7080/cx_sage/public/student_show_info.shtml?userId=XNYESFGDZKXX-14495200280&amp;token=ZTI0NzI0NGNkZA</v>
      </c>
      <c r="H129" s="7" t="s">
        <v>418</v>
      </c>
      <c r="I129" s="9" t="s">
        <v>463</v>
      </c>
    </row>
    <row r="130" s="1" customFormat="1" ht="25.5" spans="1:9">
      <c r="A130" s="7" t="s">
        <v>10</v>
      </c>
      <c r="B130" s="7" t="s">
        <v>210</v>
      </c>
      <c r="C130" s="7" t="s">
        <v>464</v>
      </c>
      <c r="D130" s="7" t="s">
        <v>465</v>
      </c>
      <c r="E130" s="7" t="s">
        <v>14</v>
      </c>
      <c r="F130" s="8" t="s">
        <v>466</v>
      </c>
      <c r="G130" s="8" t="str">
        <f>HYPERLINK("http://120.92.71.219:7080/cx_sage/public/student_show_info.shtml?userId=XNYESFGDZKXX-14495200281&amp;token=ZGUzMmYwNGE0MA","http://120.92.71.219:7080/cx_sage/public/student_show_info.shtml?userId=XNYESFGDZKXX-14495200281&amp;token=ZGUzMmYwNGE0MA")</f>
        <v>http://120.92.71.219:7080/cx_sage/public/student_show_info.shtml?userId=XNYESFGDZKXX-14495200281&amp;token=ZGUzMmYwNGE0MA</v>
      </c>
      <c r="H130" s="7" t="s">
        <v>96</v>
      </c>
      <c r="I130" s="9" t="s">
        <v>296</v>
      </c>
    </row>
    <row r="131" s="1" customFormat="1" ht="25.5" spans="1:9">
      <c r="A131" s="7" t="s">
        <v>10</v>
      </c>
      <c r="B131" s="7" t="s">
        <v>210</v>
      </c>
      <c r="C131" s="7" t="s">
        <v>467</v>
      </c>
      <c r="D131" s="7" t="s">
        <v>468</v>
      </c>
      <c r="E131" s="7" t="s">
        <v>14</v>
      </c>
      <c r="F131" s="8" t="s">
        <v>104</v>
      </c>
      <c r="G131" s="8" t="str">
        <f>HYPERLINK("http://120.92.71.219:7080/cx_sage/public/student_show_info.shtml?userId=XNYESFGDZKXX-14495200282&amp;token=OTQxNzI3M2YwYg","http://120.92.71.219:7080/cx_sage/public/student_show_info.shtml?userId=XNYESFGDZKXX-14495200282&amp;token=OTQxNzI3M2YwYg")</f>
        <v>http://120.92.71.219:7080/cx_sage/public/student_show_info.shtml?userId=XNYESFGDZKXX-14495200282&amp;token=OTQxNzI3M2YwYg</v>
      </c>
      <c r="H131" s="7" t="s">
        <v>418</v>
      </c>
      <c r="I131" s="9" t="s">
        <v>469</v>
      </c>
    </row>
    <row r="132" s="1" customFormat="1" ht="25.5" spans="1:9">
      <c r="A132" s="7" t="s">
        <v>10</v>
      </c>
      <c r="B132" s="7" t="s">
        <v>210</v>
      </c>
      <c r="C132" s="7" t="s">
        <v>470</v>
      </c>
      <c r="D132" s="7" t="s">
        <v>471</v>
      </c>
      <c r="E132" s="7" t="s">
        <v>14</v>
      </c>
      <c r="F132" s="8" t="s">
        <v>472</v>
      </c>
      <c r="G132" s="8" t="str">
        <f>HYPERLINK("http://120.92.71.219:7080/cx_sage/public/student_show_info.shtml?userId=XNYESFGDZKXX-14495200283&amp;token=NDU5ZGE5YmI4Zg","http://120.92.71.219:7080/cx_sage/public/student_show_info.shtml?userId=XNYESFGDZKXX-14495200283&amp;token=NDU5ZGE5YmI4Zg")</f>
        <v>http://120.92.71.219:7080/cx_sage/public/student_show_info.shtml?userId=XNYESFGDZKXX-14495200283&amp;token=NDU5ZGE5YmI4Zg</v>
      </c>
      <c r="H132" s="7" t="s">
        <v>96</v>
      </c>
      <c r="I132" s="9" t="s">
        <v>473</v>
      </c>
    </row>
    <row r="133" s="1" customFormat="1" ht="25.5" spans="1:9">
      <c r="A133" s="7" t="s">
        <v>10</v>
      </c>
      <c r="B133" s="7" t="s">
        <v>210</v>
      </c>
      <c r="C133" s="7" t="s">
        <v>474</v>
      </c>
      <c r="D133" s="7" t="s">
        <v>475</v>
      </c>
      <c r="E133" s="7" t="s">
        <v>14</v>
      </c>
      <c r="F133" s="8" t="s">
        <v>87</v>
      </c>
      <c r="G133" s="8" t="str">
        <f>HYPERLINK("http://120.92.71.219:7080/cx_sage/public/student_show_info.shtml?userId=XNYESFGDZKXX-14495200284&amp;token=OWZmYjgyOGE2NQ","http://120.92.71.219:7080/cx_sage/public/student_show_info.shtml?userId=XNYESFGDZKXX-14495200284&amp;token=OWZmYjgyOGE2NQ")</f>
        <v>http://120.92.71.219:7080/cx_sage/public/student_show_info.shtml?userId=XNYESFGDZKXX-14495200284&amp;token=OWZmYjgyOGE2NQ</v>
      </c>
      <c r="H133" s="7" t="s">
        <v>418</v>
      </c>
      <c r="I133" s="9" t="s">
        <v>419</v>
      </c>
    </row>
    <row r="134" s="1" customFormat="1" ht="25.5" spans="1:9">
      <c r="A134" s="7" t="s">
        <v>10</v>
      </c>
      <c r="B134" s="7" t="s">
        <v>210</v>
      </c>
      <c r="C134" s="7" t="s">
        <v>476</v>
      </c>
      <c r="D134" s="7" t="s">
        <v>477</v>
      </c>
      <c r="E134" s="7" t="s">
        <v>14</v>
      </c>
      <c r="F134" s="8" t="s">
        <v>478</v>
      </c>
      <c r="G134" s="8" t="str">
        <f>HYPERLINK("http://120.92.71.219:7080/cx_sage/public/student_show_info.shtml?userId=XNYESFGDZKXX-14495200285&amp;token=MzBiZmRjYmI5MQ","http://120.92.71.219:7080/cx_sage/public/student_show_info.shtml?userId=XNYESFGDZKXX-14495200285&amp;token=MzBiZmRjYmI5MQ")</f>
        <v>http://120.92.71.219:7080/cx_sage/public/student_show_info.shtml?userId=XNYESFGDZKXX-14495200285&amp;token=MzBiZmRjYmI5MQ</v>
      </c>
      <c r="H134" s="7" t="s">
        <v>73</v>
      </c>
      <c r="I134" s="9" t="s">
        <v>286</v>
      </c>
    </row>
    <row r="135" s="1" customFormat="1" ht="25.5" spans="1:9">
      <c r="A135" s="7" t="s">
        <v>10</v>
      </c>
      <c r="B135" s="7" t="s">
        <v>210</v>
      </c>
      <c r="C135" s="7" t="s">
        <v>479</v>
      </c>
      <c r="D135" s="7" t="s">
        <v>480</v>
      </c>
      <c r="E135" s="7" t="s">
        <v>14</v>
      </c>
      <c r="F135" s="8" t="s">
        <v>481</v>
      </c>
      <c r="G135" s="8" t="str">
        <f>HYPERLINK("http://120.92.71.219:7080/cx_sage/public/student_show_info.shtml?userId=XNYESFGDZKXX-14495200286&amp;token=YjlmNTcyMWQ3Yw","http://120.92.71.219:7080/cx_sage/public/student_show_info.shtml?userId=XNYESFGDZKXX-14495200286&amp;token=YjlmNTcyMWQ3Yw")</f>
        <v>http://120.92.71.219:7080/cx_sage/public/student_show_info.shtml?userId=XNYESFGDZKXX-14495200286&amp;token=YjlmNTcyMWQ3Yw</v>
      </c>
      <c r="H135" s="7" t="s">
        <v>96</v>
      </c>
      <c r="I135" s="9" t="s">
        <v>445</v>
      </c>
    </row>
    <row r="136" s="1" customFormat="1" ht="25.5" spans="1:9">
      <c r="A136" s="7" t="s">
        <v>10</v>
      </c>
      <c r="B136" s="7" t="s">
        <v>210</v>
      </c>
      <c r="C136" s="7" t="s">
        <v>482</v>
      </c>
      <c r="D136" s="7" t="s">
        <v>483</v>
      </c>
      <c r="E136" s="7" t="s">
        <v>14</v>
      </c>
      <c r="F136" s="8" t="s">
        <v>168</v>
      </c>
      <c r="G136" s="8" t="str">
        <f>HYPERLINK("http://120.92.71.219:7080/cx_sage/public/student_show_info.shtml?userId=XNYESFGDZKXX-14495200288&amp;token=M2MxZGFlMmI1OA","http://120.92.71.219:7080/cx_sage/public/student_show_info.shtml?userId=XNYESFGDZKXX-14495200288&amp;token=M2MxZGFlMmI1OA")</f>
        <v>http://120.92.71.219:7080/cx_sage/public/student_show_info.shtml?userId=XNYESFGDZKXX-14495200288&amp;token=M2MxZGFlMmI1OA</v>
      </c>
      <c r="H136" s="7" t="s">
        <v>73</v>
      </c>
      <c r="I136" s="9" t="s">
        <v>484</v>
      </c>
    </row>
    <row r="137" s="1" customFormat="1" ht="25.5" spans="1:9">
      <c r="A137" s="7" t="s">
        <v>10</v>
      </c>
      <c r="B137" s="7" t="s">
        <v>210</v>
      </c>
      <c r="C137" s="7" t="s">
        <v>485</v>
      </c>
      <c r="D137" s="7" t="s">
        <v>486</v>
      </c>
      <c r="E137" s="7" t="s">
        <v>14</v>
      </c>
      <c r="F137" s="8" t="s">
        <v>80</v>
      </c>
      <c r="G137" s="8" t="str">
        <f>HYPERLINK("http://120.92.71.219:7080/cx_sage/public/student_show_info.shtml?userId=XNYESFGDZKXX-14495200289&amp;token=NWQyMTM0YWFlNw","http://120.92.71.219:7080/cx_sage/public/student_show_info.shtml?userId=XNYESFGDZKXX-14495200289&amp;token=NWQyMTM0YWFlNw")</f>
        <v>http://120.92.71.219:7080/cx_sage/public/student_show_info.shtml?userId=XNYESFGDZKXX-14495200289&amp;token=NWQyMTM0YWFlNw</v>
      </c>
      <c r="H137" s="7" t="s">
        <v>73</v>
      </c>
      <c r="I137" s="9" t="s">
        <v>39</v>
      </c>
    </row>
    <row r="138" s="1" customFormat="1" ht="25.5" spans="1:9">
      <c r="A138" s="7" t="s">
        <v>10</v>
      </c>
      <c r="B138" s="7" t="s">
        <v>210</v>
      </c>
      <c r="C138" s="7" t="s">
        <v>487</v>
      </c>
      <c r="D138" s="7" t="s">
        <v>488</v>
      </c>
      <c r="E138" s="7" t="s">
        <v>14</v>
      </c>
      <c r="F138" s="8" t="s">
        <v>460</v>
      </c>
      <c r="G138" s="8" t="str">
        <f>HYPERLINK("http://120.92.71.219:7080/cx_sage/public/student_show_info.shtml?userId=XNYESFGDZKXX-14495200290&amp;token=Njk2ODAwYWJmYg","http://120.92.71.219:7080/cx_sage/public/student_show_info.shtml?userId=XNYESFGDZKXX-14495200290&amp;token=Njk2ODAwYWJmYg")</f>
        <v>http://120.92.71.219:7080/cx_sage/public/student_show_info.shtml?userId=XNYESFGDZKXX-14495200290&amp;token=Njk2ODAwYWJmYg</v>
      </c>
      <c r="H138" s="7" t="s">
        <v>73</v>
      </c>
      <c r="I138" s="9" t="s">
        <v>489</v>
      </c>
    </row>
    <row r="139" s="1" customFormat="1" ht="25.5" spans="1:9">
      <c r="A139" s="7" t="s">
        <v>10</v>
      </c>
      <c r="B139" s="7" t="s">
        <v>210</v>
      </c>
      <c r="C139" s="7" t="s">
        <v>490</v>
      </c>
      <c r="D139" s="7" t="s">
        <v>491</v>
      </c>
      <c r="E139" s="7" t="s">
        <v>14</v>
      </c>
      <c r="F139" s="8" t="s">
        <v>142</v>
      </c>
      <c r="G139" s="8" t="str">
        <f>HYPERLINK("http://120.92.71.219:7080/cx_sage/public/student_show_info.shtml?userId=XNYESFGDZKXX-14495200291&amp;token=NjgyNTlhMTBiOQ","http://120.92.71.219:7080/cx_sage/public/student_show_info.shtml?userId=XNYESFGDZKXX-14495200291&amp;token=NjgyNTlhMTBiOQ")</f>
        <v>http://120.92.71.219:7080/cx_sage/public/student_show_info.shtml?userId=XNYESFGDZKXX-14495200291&amp;token=NjgyNTlhMTBiOQ</v>
      </c>
      <c r="H139" s="7" t="s">
        <v>73</v>
      </c>
      <c r="I139" s="9" t="s">
        <v>492</v>
      </c>
    </row>
    <row r="140" s="1" customFormat="1" ht="25.5" spans="1:9">
      <c r="A140" s="7" t="s">
        <v>10</v>
      </c>
      <c r="B140" s="7" t="s">
        <v>210</v>
      </c>
      <c r="C140" s="7" t="s">
        <v>493</v>
      </c>
      <c r="D140" s="7" t="s">
        <v>494</v>
      </c>
      <c r="E140" s="7" t="s">
        <v>14</v>
      </c>
      <c r="F140" s="8" t="s">
        <v>324</v>
      </c>
      <c r="G140" s="8" t="str">
        <f>HYPERLINK("http://120.92.71.219:7080/cx_sage/public/student_show_info.shtml?userId=XNYESFGDZKXX-14495200293&amp;token=ZDgyOGY2ZDY4Zg","http://120.92.71.219:7080/cx_sage/public/student_show_info.shtml?userId=XNYESFGDZKXX-14495200293&amp;token=ZDgyOGY2ZDY4Zg")</f>
        <v>http://120.92.71.219:7080/cx_sage/public/student_show_info.shtml?userId=XNYESFGDZKXX-14495200293&amp;token=ZDgyOGY2ZDY4Zg</v>
      </c>
      <c r="H140" s="7" t="s">
        <v>73</v>
      </c>
      <c r="I140" s="9" t="s">
        <v>241</v>
      </c>
    </row>
    <row r="141" s="1" customFormat="1" ht="25.5" spans="1:9">
      <c r="A141" s="7" t="s">
        <v>10</v>
      </c>
      <c r="B141" s="7" t="s">
        <v>210</v>
      </c>
      <c r="C141" s="7" t="s">
        <v>495</v>
      </c>
      <c r="D141" s="7" t="s">
        <v>496</v>
      </c>
      <c r="E141" s="7" t="s">
        <v>14</v>
      </c>
      <c r="F141" s="8" t="s">
        <v>451</v>
      </c>
      <c r="G141" s="8" t="str">
        <f>HYPERLINK("http://120.92.71.219:7080/cx_sage/public/student_show_info.shtml?userId=XNYESFGDZKXX-14495200294&amp;token=YWUxODI2NDNlNA","http://120.92.71.219:7080/cx_sage/public/student_show_info.shtml?userId=XNYESFGDZKXX-14495200294&amp;token=YWUxODI2NDNlNA")</f>
        <v>http://120.92.71.219:7080/cx_sage/public/student_show_info.shtml?userId=XNYESFGDZKXX-14495200294&amp;token=YWUxODI2NDNlNA</v>
      </c>
      <c r="H141" s="7" t="s">
        <v>96</v>
      </c>
      <c r="I141" s="9" t="s">
        <v>445</v>
      </c>
    </row>
    <row r="142" s="1" customFormat="1" ht="25.5" spans="1:9">
      <c r="A142" s="7" t="s">
        <v>10</v>
      </c>
      <c r="B142" s="7" t="s">
        <v>210</v>
      </c>
      <c r="C142" s="7" t="s">
        <v>497</v>
      </c>
      <c r="D142" s="7" t="s">
        <v>498</v>
      </c>
      <c r="E142" s="7" t="s">
        <v>14</v>
      </c>
      <c r="F142" s="8" t="s">
        <v>72</v>
      </c>
      <c r="G142" s="8" t="str">
        <f>HYPERLINK("http://120.92.71.219:7080/cx_sage/public/student_show_info.shtml?userId=XNYESFGDZKXX-14495200295&amp;token=MjRhZmQ4ZGYwZg","http://120.92.71.219:7080/cx_sage/public/student_show_info.shtml?userId=XNYESFGDZKXX-14495200295&amp;token=MjRhZmQ4ZGYwZg")</f>
        <v>http://120.92.71.219:7080/cx_sage/public/student_show_info.shtml?userId=XNYESFGDZKXX-14495200295&amp;token=MjRhZmQ4ZGYwZg</v>
      </c>
      <c r="H142" s="7" t="s">
        <v>73</v>
      </c>
      <c r="I142" s="9" t="s">
        <v>441</v>
      </c>
    </row>
    <row r="143" s="1" customFormat="1" ht="25.5" spans="1:9">
      <c r="A143" s="7" t="s">
        <v>10</v>
      </c>
      <c r="B143" s="7" t="s">
        <v>210</v>
      </c>
      <c r="C143" s="7" t="s">
        <v>499</v>
      </c>
      <c r="D143" s="7" t="s">
        <v>500</v>
      </c>
      <c r="E143" s="7" t="s">
        <v>14</v>
      </c>
      <c r="F143" s="8" t="s">
        <v>501</v>
      </c>
      <c r="G143" s="8" t="str">
        <f>HYPERLINK("http://120.92.71.219:7080/cx_sage/public/student_show_info.shtml?userId=XNYESFGDZKXX-14495200296&amp;token=NTkxYTYwMDJjZA","http://120.92.71.219:7080/cx_sage/public/student_show_info.shtml?userId=XNYESFGDZKXX-14495200296&amp;token=NTkxYTYwMDJjZA")</f>
        <v>http://120.92.71.219:7080/cx_sage/public/student_show_info.shtml?userId=XNYESFGDZKXX-14495200296&amp;token=NTkxYTYwMDJjZA</v>
      </c>
      <c r="H143" s="7" t="s">
        <v>96</v>
      </c>
      <c r="I143" s="9" t="s">
        <v>39</v>
      </c>
    </row>
    <row r="144" s="1" customFormat="1" ht="25.5" spans="1:9">
      <c r="A144" s="7" t="s">
        <v>10</v>
      </c>
      <c r="B144" s="7" t="s">
        <v>210</v>
      </c>
      <c r="C144" s="7" t="s">
        <v>502</v>
      </c>
      <c r="D144" s="7" t="s">
        <v>503</v>
      </c>
      <c r="E144" s="7" t="s">
        <v>14</v>
      </c>
      <c r="F144" s="8" t="s">
        <v>504</v>
      </c>
      <c r="G144" s="8" t="str">
        <f>HYPERLINK("http://120.92.71.219:7080/cx_sage/public/student_show_info.shtml?userId=XNYESFGDZKXX-14495200298&amp;token=OGQ4MjhhMDNlMA","http://120.92.71.219:7080/cx_sage/public/student_show_info.shtml?userId=XNYESFGDZKXX-14495200298&amp;token=OGQ4MjhhMDNlMA")</f>
        <v>http://120.92.71.219:7080/cx_sage/public/student_show_info.shtml?userId=XNYESFGDZKXX-14495200298&amp;token=OGQ4MjhhMDNlMA</v>
      </c>
      <c r="H144" s="7" t="s">
        <v>73</v>
      </c>
      <c r="I144" s="9" t="s">
        <v>445</v>
      </c>
    </row>
    <row r="145" s="1" customFormat="1" ht="25.5" spans="1:9">
      <c r="A145" s="7" t="s">
        <v>10</v>
      </c>
      <c r="B145" s="7" t="s">
        <v>210</v>
      </c>
      <c r="C145" s="7" t="s">
        <v>505</v>
      </c>
      <c r="D145" s="7" t="s">
        <v>506</v>
      </c>
      <c r="E145" s="7" t="s">
        <v>14</v>
      </c>
      <c r="F145" s="8" t="s">
        <v>507</v>
      </c>
      <c r="G145" s="8" t="str">
        <f>HYPERLINK("http://120.92.71.219:7080/cx_sage/public/student_show_info.shtml?userId=XNYESFGDZKXX-14495200299&amp;token=ZGIzOTY1ZmU1NQ","http://120.92.71.219:7080/cx_sage/public/student_show_info.shtml?userId=XNYESFGDZKXX-14495200299&amp;token=ZGIzOTY1ZmU1NQ")</f>
        <v>http://120.92.71.219:7080/cx_sage/public/student_show_info.shtml?userId=XNYESFGDZKXX-14495200299&amp;token=ZGIzOTY1ZmU1NQ</v>
      </c>
      <c r="H145" s="7" t="s">
        <v>96</v>
      </c>
      <c r="I145" s="9" t="s">
        <v>174</v>
      </c>
    </row>
    <row r="146" s="1" customFormat="1" ht="25.5" spans="1:9">
      <c r="A146" s="7" t="s">
        <v>10</v>
      </c>
      <c r="B146" s="7" t="s">
        <v>210</v>
      </c>
      <c r="C146" s="7" t="s">
        <v>508</v>
      </c>
      <c r="D146" s="7" t="s">
        <v>509</v>
      </c>
      <c r="E146" s="7" t="s">
        <v>14</v>
      </c>
      <c r="F146" s="8" t="s">
        <v>72</v>
      </c>
      <c r="G146" s="8" t="str">
        <f>HYPERLINK("http://120.92.71.219:7080/cx_sage/public/student_show_info.shtml?userId=XNYESFGDZKXX-14495200301&amp;token=ZjRlYzUwZmVmNg","http://120.92.71.219:7080/cx_sage/public/student_show_info.shtml?userId=XNYESFGDZKXX-14495200301&amp;token=ZjRlYzUwZmVmNg")</f>
        <v>http://120.92.71.219:7080/cx_sage/public/student_show_info.shtml?userId=XNYESFGDZKXX-14495200301&amp;token=ZjRlYzUwZmVmNg</v>
      </c>
      <c r="H146" s="7" t="s">
        <v>73</v>
      </c>
      <c r="I146" s="9" t="s">
        <v>510</v>
      </c>
    </row>
    <row r="147" s="1" customFormat="1" ht="25.5" spans="1:9">
      <c r="A147" s="7" t="s">
        <v>10</v>
      </c>
      <c r="B147" s="7" t="s">
        <v>210</v>
      </c>
      <c r="C147" s="7" t="s">
        <v>511</v>
      </c>
      <c r="D147" s="7" t="s">
        <v>512</v>
      </c>
      <c r="E147" s="7" t="s">
        <v>14</v>
      </c>
      <c r="F147" s="8" t="s">
        <v>513</v>
      </c>
      <c r="G147" s="8" t="str">
        <f>HYPERLINK("http://120.92.71.219:7080/cx_sage/public/student_show_info.shtml?userId=XNYESFGDZKXX-14495200302&amp;token=NTg2Y2EyODYyZQ","http://120.92.71.219:7080/cx_sage/public/student_show_info.shtml?userId=XNYESFGDZKXX-14495200302&amp;token=NTg2Y2EyODYyZQ")</f>
        <v>http://120.92.71.219:7080/cx_sage/public/student_show_info.shtml?userId=XNYESFGDZKXX-14495200302&amp;token=NTg2Y2EyODYyZQ</v>
      </c>
      <c r="H147" s="7" t="s">
        <v>96</v>
      </c>
      <c r="I147" s="9" t="s">
        <v>469</v>
      </c>
    </row>
    <row r="148" s="1" customFormat="1" ht="25.5" spans="1:9">
      <c r="A148" s="7" t="s">
        <v>10</v>
      </c>
      <c r="B148" s="7" t="s">
        <v>210</v>
      </c>
      <c r="C148" s="7" t="s">
        <v>514</v>
      </c>
      <c r="D148" s="7" t="s">
        <v>515</v>
      </c>
      <c r="E148" s="7" t="s">
        <v>14</v>
      </c>
      <c r="F148" s="8" t="s">
        <v>516</v>
      </c>
      <c r="G148" s="8" t="str">
        <f>HYPERLINK("http://120.92.71.219:7080/cx_sage/public/student_show_info.shtml?userId=XNYESFGDZKXX-14495200305&amp;token=MDYyNGZhMmI2YQ","http://120.92.71.219:7080/cx_sage/public/student_show_info.shtml?userId=XNYESFGDZKXX-14495200305&amp;token=MDYyNGZhMmI2YQ")</f>
        <v>http://120.92.71.219:7080/cx_sage/public/student_show_info.shtml?userId=XNYESFGDZKXX-14495200305&amp;token=MDYyNGZhMmI2YQ</v>
      </c>
      <c r="H148" s="7" t="s">
        <v>96</v>
      </c>
      <c r="I148" s="9" t="s">
        <v>39</v>
      </c>
    </row>
    <row r="149" s="1" customFormat="1" ht="25.5" spans="1:9">
      <c r="A149" s="7" t="s">
        <v>10</v>
      </c>
      <c r="B149" s="7" t="s">
        <v>210</v>
      </c>
      <c r="C149" s="7" t="s">
        <v>517</v>
      </c>
      <c r="D149" s="7" t="s">
        <v>518</v>
      </c>
      <c r="E149" s="7" t="s">
        <v>14</v>
      </c>
      <c r="F149" s="8" t="s">
        <v>519</v>
      </c>
      <c r="G149" s="8" t="str">
        <f>HYPERLINK("http://120.92.71.219:7080/cx_sage/public/student_show_info.shtml?userId=XNYESFGDZKXX-14495200306&amp;token=ZGYzYjBkN2ZiMQ","http://120.92.71.219:7080/cx_sage/public/student_show_info.shtml?userId=XNYESFGDZKXX-14495200306&amp;token=ZGYzYjBkN2ZiMQ")</f>
        <v>http://120.92.71.219:7080/cx_sage/public/student_show_info.shtml?userId=XNYESFGDZKXX-14495200306&amp;token=ZGYzYjBkN2ZiMQ</v>
      </c>
      <c r="H149" s="7" t="s">
        <v>38</v>
      </c>
      <c r="I149" s="9" t="s">
        <v>131</v>
      </c>
    </row>
    <row r="150" s="1" customFormat="1" ht="25.5" spans="1:9">
      <c r="A150" s="7" t="s">
        <v>10</v>
      </c>
      <c r="B150" s="7" t="s">
        <v>210</v>
      </c>
      <c r="C150" s="7" t="s">
        <v>520</v>
      </c>
      <c r="D150" s="7" t="s">
        <v>521</v>
      </c>
      <c r="E150" s="7" t="s">
        <v>14</v>
      </c>
      <c r="F150" s="8" t="s">
        <v>436</v>
      </c>
      <c r="G150" s="8" t="str">
        <f>HYPERLINK("http://120.92.71.219:7080/cx_sage/public/student_show_info.shtml?userId=XNYESFGDZKXX-14495200308&amp;token=NWMwMzNkMDJmZg","http://120.92.71.219:7080/cx_sage/public/student_show_info.shtml?userId=XNYESFGDZKXX-14495200308&amp;token=NWMwMzNkMDJmZg")</f>
        <v>http://120.92.71.219:7080/cx_sage/public/student_show_info.shtml?userId=XNYESFGDZKXX-14495200308&amp;token=NWMwMzNkMDJmZg</v>
      </c>
      <c r="H150" s="7" t="s">
        <v>88</v>
      </c>
      <c r="I150" s="9" t="s">
        <v>139</v>
      </c>
    </row>
    <row r="151" s="1" customFormat="1" ht="25.5" spans="1:9">
      <c r="A151" s="7" t="s">
        <v>10</v>
      </c>
      <c r="B151" s="7" t="s">
        <v>210</v>
      </c>
      <c r="C151" s="7" t="s">
        <v>522</v>
      </c>
      <c r="D151" s="7" t="s">
        <v>523</v>
      </c>
      <c r="E151" s="7" t="s">
        <v>14</v>
      </c>
      <c r="F151" s="8" t="s">
        <v>524</v>
      </c>
      <c r="G151" s="8" t="str">
        <f>HYPERLINK("http://120.92.71.219:7080/cx_sage/public/student_show_info.shtml?userId=XNYESFGDZKXX-14495200309&amp;token=ZmUyYmI0MzkyMA","http://120.92.71.219:7080/cx_sage/public/student_show_info.shtml?userId=XNYESFGDZKXX-14495200309&amp;token=ZmUyYmI0MzkyMA")</f>
        <v>http://120.92.71.219:7080/cx_sage/public/student_show_info.shtml?userId=XNYESFGDZKXX-14495200309&amp;token=ZmUyYmI0MzkyMA</v>
      </c>
      <c r="H151" s="7" t="s">
        <v>88</v>
      </c>
      <c r="I151" s="9" t="s">
        <v>39</v>
      </c>
    </row>
    <row r="152" s="1" customFormat="1" ht="25.5" spans="1:9">
      <c r="A152" s="7" t="s">
        <v>10</v>
      </c>
      <c r="B152" s="7" t="s">
        <v>210</v>
      </c>
      <c r="C152" s="7" t="s">
        <v>525</v>
      </c>
      <c r="D152" s="7" t="s">
        <v>526</v>
      </c>
      <c r="E152" s="7" t="s">
        <v>14</v>
      </c>
      <c r="F152" s="8" t="s">
        <v>177</v>
      </c>
      <c r="G152" s="8" t="str">
        <f>HYPERLINK("http://120.92.71.219:7080/cx_sage/public/student_show_info.shtml?userId=XNYESFGDZKXX-14495200311&amp;token=MDkxYzBkYzFlYQ","http://120.92.71.219:7080/cx_sage/public/student_show_info.shtml?userId=XNYESFGDZKXX-14495200311&amp;token=MDkxYzBkYzFlYQ")</f>
        <v>http://120.92.71.219:7080/cx_sage/public/student_show_info.shtml?userId=XNYESFGDZKXX-14495200311&amp;token=MDkxYzBkYzFlYQ</v>
      </c>
      <c r="H152" s="7" t="s">
        <v>88</v>
      </c>
      <c r="I152" s="9" t="s">
        <v>125</v>
      </c>
    </row>
    <row r="153" s="1" customFormat="1" ht="25.5" spans="1:9">
      <c r="A153" s="7" t="s">
        <v>10</v>
      </c>
      <c r="B153" s="7" t="s">
        <v>210</v>
      </c>
      <c r="C153" s="7" t="s">
        <v>527</v>
      </c>
      <c r="D153" s="7" t="s">
        <v>528</v>
      </c>
      <c r="E153" s="7" t="s">
        <v>14</v>
      </c>
      <c r="F153" s="8" t="s">
        <v>529</v>
      </c>
      <c r="G153" s="8" t="str">
        <f>HYPERLINK("http://120.92.71.219:7080/cx_sage/public/student_show_info.shtml?userId=XNYESFGDZKXX-14495200312&amp;token=MzE5NjZmNGQ1Ng","http://120.92.71.219:7080/cx_sage/public/student_show_info.shtml?userId=XNYESFGDZKXX-14495200312&amp;token=MzE5NjZmNGQ1Ng")</f>
        <v>http://120.92.71.219:7080/cx_sage/public/student_show_info.shtml?userId=XNYESFGDZKXX-14495200312&amp;token=MzE5NjZmNGQ1Ng</v>
      </c>
      <c r="H153" s="7" t="s">
        <v>101</v>
      </c>
      <c r="I153" s="9" t="s">
        <v>174</v>
      </c>
    </row>
    <row r="154" s="1" customFormat="1" ht="25.5" spans="1:9">
      <c r="A154" s="7" t="s">
        <v>10</v>
      </c>
      <c r="B154" s="7" t="s">
        <v>210</v>
      </c>
      <c r="C154" s="7" t="s">
        <v>530</v>
      </c>
      <c r="D154" s="7" t="s">
        <v>531</v>
      </c>
      <c r="E154" s="7" t="s">
        <v>14</v>
      </c>
      <c r="F154" s="8" t="s">
        <v>532</v>
      </c>
      <c r="G154" s="8" t="str">
        <f>HYPERLINK("http://120.92.71.219:7080/cx_sage/public/student_show_info.shtml?userId=XNYESFGDZKXX-14495200314&amp;token=NTUzYzM1NjBiMw","http://120.92.71.219:7080/cx_sage/public/student_show_info.shtml?userId=XNYESFGDZKXX-14495200314&amp;token=NTUzYzM1NjBiMw")</f>
        <v>http://120.92.71.219:7080/cx_sage/public/student_show_info.shtml?userId=XNYESFGDZKXX-14495200314&amp;token=NTUzYzM1NjBiMw</v>
      </c>
      <c r="H154" s="7" t="s">
        <v>88</v>
      </c>
      <c r="I154" s="9" t="s">
        <v>157</v>
      </c>
    </row>
    <row r="155" s="1" customFormat="1" ht="25.5" spans="1:9">
      <c r="A155" s="7" t="s">
        <v>10</v>
      </c>
      <c r="B155" s="7" t="s">
        <v>210</v>
      </c>
      <c r="C155" s="7" t="s">
        <v>533</v>
      </c>
      <c r="D155" s="7" t="s">
        <v>534</v>
      </c>
      <c r="E155" s="7" t="s">
        <v>14</v>
      </c>
      <c r="F155" s="8" t="s">
        <v>535</v>
      </c>
      <c r="G155" s="8" t="str">
        <f>HYPERLINK("http://120.92.71.219:7080/cx_sage/public/student_show_info.shtml?userId=XNYESFGDZKXX-14495200316&amp;token=NTg1MmEwZTkwZA","http://120.92.71.219:7080/cx_sage/public/student_show_info.shtml?userId=XNYESFGDZKXX-14495200316&amp;token=NTg1MmEwZTkwZA")</f>
        <v>http://120.92.71.219:7080/cx_sage/public/student_show_info.shtml?userId=XNYESFGDZKXX-14495200316&amp;token=NTg1MmEwZTkwZA</v>
      </c>
      <c r="H155" s="7" t="s">
        <v>88</v>
      </c>
      <c r="I155" s="9" t="s">
        <v>510</v>
      </c>
    </row>
    <row r="156" s="1" customFormat="1" ht="25.5" spans="1:9">
      <c r="A156" s="7" t="s">
        <v>10</v>
      </c>
      <c r="B156" s="7" t="s">
        <v>210</v>
      </c>
      <c r="C156" s="7" t="s">
        <v>536</v>
      </c>
      <c r="D156" s="7" t="s">
        <v>537</v>
      </c>
      <c r="E156" s="7" t="s">
        <v>14</v>
      </c>
      <c r="F156" s="8" t="s">
        <v>538</v>
      </c>
      <c r="G156" s="8" t="str">
        <f>HYPERLINK("http://120.92.71.219:7080/cx_sage/public/student_show_info.shtml?userId=XNYESFGDZKXX-14495200317&amp;token=NWVjY2E4NzZkNQ","http://120.92.71.219:7080/cx_sage/public/student_show_info.shtml?userId=XNYESFGDZKXX-14495200317&amp;token=NWVjY2E4NzZkNQ")</f>
        <v>http://120.92.71.219:7080/cx_sage/public/student_show_info.shtml?userId=XNYESFGDZKXX-14495200317&amp;token=NWVjY2E4NzZkNQ</v>
      </c>
      <c r="H156" s="7" t="s">
        <v>101</v>
      </c>
      <c r="I156" s="9" t="s">
        <v>351</v>
      </c>
    </row>
    <row r="157" s="1" customFormat="1" ht="25.5" spans="1:9">
      <c r="A157" s="7" t="s">
        <v>10</v>
      </c>
      <c r="B157" s="7" t="s">
        <v>210</v>
      </c>
      <c r="C157" s="7" t="s">
        <v>539</v>
      </c>
      <c r="D157" s="7" t="s">
        <v>540</v>
      </c>
      <c r="E157" s="7" t="s">
        <v>14</v>
      </c>
      <c r="F157" s="8" t="s">
        <v>541</v>
      </c>
      <c r="G157" s="8" t="str">
        <f>HYPERLINK("http://120.92.71.219:7080/cx_sage/public/student_show_info.shtml?userId=XNYESFGDZKXX-14495200320&amp;token=MDIwMmU5NTAyYg","http://120.92.71.219:7080/cx_sage/public/student_show_info.shtml?userId=XNYESFGDZKXX-14495200320&amp;token=MDIwMmU5NTAyYg")</f>
        <v>http://120.92.71.219:7080/cx_sage/public/student_show_info.shtml?userId=XNYESFGDZKXX-14495200320&amp;token=MDIwMmU5NTAyYg</v>
      </c>
      <c r="H157" s="7" t="s">
        <v>101</v>
      </c>
      <c r="I157" s="9" t="s">
        <v>161</v>
      </c>
    </row>
    <row r="158" s="1" customFormat="1" ht="25.5" spans="1:9">
      <c r="A158" s="7" t="s">
        <v>10</v>
      </c>
      <c r="B158" s="7" t="s">
        <v>210</v>
      </c>
      <c r="C158" s="7" t="s">
        <v>542</v>
      </c>
      <c r="D158" s="7" t="s">
        <v>543</v>
      </c>
      <c r="E158" s="7" t="s">
        <v>14</v>
      </c>
      <c r="F158" s="8" t="s">
        <v>544</v>
      </c>
      <c r="G158" s="8" t="str">
        <f>HYPERLINK("http://120.92.71.219:7080/cx_sage/public/student_show_info.shtml?userId=XNYESFGDZKXX-14495200322&amp;token=MTQ3MjRhNTk5MQ","http://120.92.71.219:7080/cx_sage/public/student_show_info.shtml?userId=XNYESFGDZKXX-14495200322&amp;token=MTQ3MjRhNTk5MQ")</f>
        <v>http://120.92.71.219:7080/cx_sage/public/student_show_info.shtml?userId=XNYESFGDZKXX-14495200322&amp;token=MTQ3MjRhNTk5MQ</v>
      </c>
      <c r="H158" s="7" t="s">
        <v>101</v>
      </c>
      <c r="I158" s="9" t="s">
        <v>545</v>
      </c>
    </row>
    <row r="159" s="1" customFormat="1" ht="25.5" spans="1:9">
      <c r="A159" s="7" t="s">
        <v>10</v>
      </c>
      <c r="B159" s="7" t="s">
        <v>210</v>
      </c>
      <c r="C159" s="7" t="s">
        <v>546</v>
      </c>
      <c r="D159" s="7" t="s">
        <v>547</v>
      </c>
      <c r="E159" s="7" t="s">
        <v>14</v>
      </c>
      <c r="F159" s="8" t="s">
        <v>548</v>
      </c>
      <c r="G159" s="8" t="str">
        <f>HYPERLINK("http://120.92.71.219:7080/cx_sage/public/student_show_info.shtml?userId=XNYESFGDZKXX-14495200323&amp;token=YzU4MDZhMDU1Mg","http://120.92.71.219:7080/cx_sage/public/student_show_info.shtml?userId=XNYESFGDZKXX-14495200323&amp;token=YzU4MDZhMDU1Mg")</f>
        <v>http://120.92.71.219:7080/cx_sage/public/student_show_info.shtml?userId=XNYESFGDZKXX-14495200323&amp;token=YzU4MDZhMDU1Mg</v>
      </c>
      <c r="H159" s="7" t="s">
        <v>121</v>
      </c>
      <c r="I159" s="9" t="s">
        <v>131</v>
      </c>
    </row>
    <row r="160" s="1" customFormat="1" ht="25.5" spans="1:9">
      <c r="A160" s="7" t="s">
        <v>10</v>
      </c>
      <c r="B160" s="7" t="s">
        <v>210</v>
      </c>
      <c r="C160" s="7" t="s">
        <v>549</v>
      </c>
      <c r="D160" s="7" t="s">
        <v>550</v>
      </c>
      <c r="E160" s="7" t="s">
        <v>14</v>
      </c>
      <c r="F160" s="8" t="s">
        <v>551</v>
      </c>
      <c r="G160" s="8" t="str">
        <f>HYPERLINK("http://120.92.71.219:7080/cx_sage/public/student_show_info.shtml?userId=XNYESFGDZKXX-14495200324&amp;token=YjczNmZmNjY4Yg","http://120.92.71.219:7080/cx_sage/public/student_show_info.shtml?userId=XNYESFGDZKXX-14495200324&amp;token=YjczNmZmNjY4Yg")</f>
        <v>http://120.92.71.219:7080/cx_sage/public/student_show_info.shtml?userId=XNYESFGDZKXX-14495200324&amp;token=YjczNmZmNjY4Yg</v>
      </c>
      <c r="H160" s="7" t="s">
        <v>101</v>
      </c>
      <c r="I160" s="9" t="s">
        <v>125</v>
      </c>
    </row>
    <row r="161" s="1" customFormat="1" ht="25.5" spans="1:9">
      <c r="A161" s="7" t="s">
        <v>10</v>
      </c>
      <c r="B161" s="7" t="s">
        <v>210</v>
      </c>
      <c r="C161" s="7" t="s">
        <v>552</v>
      </c>
      <c r="D161" s="7" t="s">
        <v>553</v>
      </c>
      <c r="E161" s="7" t="s">
        <v>14</v>
      </c>
      <c r="F161" s="8" t="s">
        <v>554</v>
      </c>
      <c r="G161" s="8" t="str">
        <f>HYPERLINK("http://120.92.71.219:7080/cx_sage/public/student_show_info.shtml?userId=XNYESFGDZKXX-14495200325&amp;token=ZmJjMTUzMmM5Nw","http://120.92.71.219:7080/cx_sage/public/student_show_info.shtml?userId=XNYESFGDZKXX-14495200325&amp;token=ZmJjMTUzMmM5Nw")</f>
        <v>http://120.92.71.219:7080/cx_sage/public/student_show_info.shtml?userId=XNYESFGDZKXX-14495200325&amp;token=ZmJjMTUzMmM5Nw</v>
      </c>
      <c r="H161" s="7" t="s">
        <v>121</v>
      </c>
      <c r="I161" s="9" t="s">
        <v>39</v>
      </c>
    </row>
    <row r="162" s="1" customFormat="1" ht="25.5" spans="1:9">
      <c r="A162" s="7" t="s">
        <v>10</v>
      </c>
      <c r="B162" s="7" t="s">
        <v>210</v>
      </c>
      <c r="C162" s="7" t="s">
        <v>555</v>
      </c>
      <c r="D162" s="7" t="s">
        <v>556</v>
      </c>
      <c r="E162" s="7" t="s">
        <v>14</v>
      </c>
      <c r="F162" s="8" t="s">
        <v>557</v>
      </c>
      <c r="G162" s="8" t="str">
        <f>HYPERLINK("http://120.92.71.219:7080/cx_sage/public/student_show_info.shtml?userId=XNYESFGDZKXX-14495200326&amp;token=YWE5YzdmZDg4Yw","http://120.92.71.219:7080/cx_sage/public/student_show_info.shtml?userId=XNYESFGDZKXX-14495200326&amp;token=YWE5YzdmZDg4Yw")</f>
        <v>http://120.92.71.219:7080/cx_sage/public/student_show_info.shtml?userId=XNYESFGDZKXX-14495200326&amp;token=YWE5YzdmZDg4Yw</v>
      </c>
      <c r="H162" s="7" t="s">
        <v>101</v>
      </c>
      <c r="I162" s="9" t="s">
        <v>125</v>
      </c>
    </row>
    <row r="163" s="1" customFormat="1" ht="25.5" spans="1:9">
      <c r="A163" s="7" t="s">
        <v>10</v>
      </c>
      <c r="B163" s="7" t="s">
        <v>210</v>
      </c>
      <c r="C163" s="7" t="s">
        <v>558</v>
      </c>
      <c r="D163" s="7" t="s">
        <v>559</v>
      </c>
      <c r="E163" s="7" t="s">
        <v>14</v>
      </c>
      <c r="F163" s="8" t="s">
        <v>560</v>
      </c>
      <c r="G163" s="8" t="str">
        <f>HYPERLINK("http://120.92.71.219:7080/cx_sage/public/student_show_info.shtml?userId=XNYESFGDZKXX-14495200327&amp;token=ZWRjZjM4ZmZiNg","http://120.92.71.219:7080/cx_sage/public/student_show_info.shtml?userId=XNYESFGDZKXX-14495200327&amp;token=ZWRjZjM4ZmZiNg")</f>
        <v>http://120.92.71.219:7080/cx_sage/public/student_show_info.shtml?userId=XNYESFGDZKXX-14495200327&amp;token=ZWRjZjM4ZmZiNg</v>
      </c>
      <c r="H163" s="7" t="s">
        <v>101</v>
      </c>
      <c r="I163" s="9" t="s">
        <v>351</v>
      </c>
    </row>
    <row r="164" s="1" customFormat="1" ht="25.5" spans="1:9">
      <c r="A164" s="7" t="s">
        <v>10</v>
      </c>
      <c r="B164" s="7" t="s">
        <v>210</v>
      </c>
      <c r="C164" s="7" t="s">
        <v>561</v>
      </c>
      <c r="D164" s="7" t="s">
        <v>562</v>
      </c>
      <c r="E164" s="7" t="s">
        <v>14</v>
      </c>
      <c r="F164" s="8" t="s">
        <v>563</v>
      </c>
      <c r="G164" s="8" t="str">
        <f>HYPERLINK("http://120.92.71.219:7080/cx_sage/public/student_show_info.shtml?userId=XNYESFGDZKXX-14495200328&amp;token=NGEzN2FhYTdjYw","http://120.92.71.219:7080/cx_sage/public/student_show_info.shtml?userId=XNYESFGDZKXX-14495200328&amp;token=NGEzN2FhYTdjYw")</f>
        <v>http://120.92.71.219:7080/cx_sage/public/student_show_info.shtml?userId=XNYESFGDZKXX-14495200328&amp;token=NGEzN2FhYTdjYw</v>
      </c>
      <c r="H164" s="7" t="s">
        <v>101</v>
      </c>
      <c r="I164" s="9" t="s">
        <v>139</v>
      </c>
    </row>
    <row r="165" s="1" customFormat="1" ht="25.5" spans="1:9">
      <c r="A165" s="7" t="s">
        <v>10</v>
      </c>
      <c r="B165" s="7" t="s">
        <v>210</v>
      </c>
      <c r="C165" s="7" t="s">
        <v>564</v>
      </c>
      <c r="D165" s="7" t="s">
        <v>565</v>
      </c>
      <c r="E165" s="7" t="s">
        <v>14</v>
      </c>
      <c r="F165" s="8" t="s">
        <v>110</v>
      </c>
      <c r="G165" s="8" t="str">
        <f>HYPERLINK("http://120.92.71.219:7080/cx_sage/public/student_show_info.shtml?userId=XNYESFGDZKXX-14495200329&amp;token=MjIyNTM1ZjQ3OA","http://120.92.71.219:7080/cx_sage/public/student_show_info.shtml?userId=XNYESFGDZKXX-14495200329&amp;token=MjIyNTM1ZjQ3OA")</f>
        <v>http://120.92.71.219:7080/cx_sage/public/student_show_info.shtml?userId=XNYESFGDZKXX-14495200329&amp;token=MjIyNTM1ZjQ3OA</v>
      </c>
      <c r="H165" s="7" t="s">
        <v>101</v>
      </c>
      <c r="I165" s="9" t="s">
        <v>161</v>
      </c>
    </row>
    <row r="166" s="1" customFormat="1" ht="25.5" spans="1:9">
      <c r="A166" s="7" t="s">
        <v>10</v>
      </c>
      <c r="B166" s="7" t="s">
        <v>210</v>
      </c>
      <c r="C166" s="7" t="s">
        <v>566</v>
      </c>
      <c r="D166" s="7" t="s">
        <v>567</v>
      </c>
      <c r="E166" s="7" t="s">
        <v>14</v>
      </c>
      <c r="F166" s="8" t="s">
        <v>292</v>
      </c>
      <c r="G166" s="8" t="str">
        <f>HYPERLINK("http://120.92.71.219:7080/cx_sage/public/student_show_info.shtml?userId=XNYESFGDZKXX-14495200330&amp;token=ZDI4ZDZhMTAzMw","http://120.92.71.219:7080/cx_sage/public/student_show_info.shtml?userId=XNYESFGDZKXX-14495200330&amp;token=ZDI4ZDZhMTAzMw")</f>
        <v>http://120.92.71.219:7080/cx_sage/public/student_show_info.shtml?userId=XNYESFGDZKXX-14495200330&amp;token=ZDI4ZDZhMTAzMw</v>
      </c>
      <c r="H166" s="7" t="s">
        <v>121</v>
      </c>
      <c r="I166" s="9" t="s">
        <v>125</v>
      </c>
    </row>
    <row r="167" s="1" customFormat="1" ht="25.5" spans="1:9">
      <c r="A167" s="7" t="s">
        <v>10</v>
      </c>
      <c r="B167" s="7" t="s">
        <v>210</v>
      </c>
      <c r="C167" s="7" t="s">
        <v>568</v>
      </c>
      <c r="D167" s="7" t="s">
        <v>569</v>
      </c>
      <c r="E167" s="7" t="s">
        <v>14</v>
      </c>
      <c r="F167" s="8" t="s">
        <v>570</v>
      </c>
      <c r="G167" s="8" t="str">
        <f>HYPERLINK("http://120.92.71.219:7080/cx_sage/public/student_show_info.shtml?userId=XNYESFGDZKXX-14495200334&amp;token=NWZhZjY1ZDNjZA","http://120.92.71.219:7080/cx_sage/public/student_show_info.shtml?userId=XNYESFGDZKXX-14495200334&amp;token=NWZhZjY1ZDNjZA")</f>
        <v>http://120.92.71.219:7080/cx_sage/public/student_show_info.shtml?userId=XNYESFGDZKXX-14495200334&amp;token=NWZhZjY1ZDNjZA</v>
      </c>
      <c r="H167" s="7" t="s">
        <v>121</v>
      </c>
      <c r="I167" s="9" t="s">
        <v>139</v>
      </c>
    </row>
    <row r="168" s="1" customFormat="1" ht="25.5" spans="1:9">
      <c r="A168" s="7" t="s">
        <v>10</v>
      </c>
      <c r="B168" s="7" t="s">
        <v>210</v>
      </c>
      <c r="C168" s="7" t="s">
        <v>571</v>
      </c>
      <c r="D168" s="7" t="s">
        <v>572</v>
      </c>
      <c r="E168" s="7" t="s">
        <v>14</v>
      </c>
      <c r="F168" s="8" t="s">
        <v>573</v>
      </c>
      <c r="G168" s="8" t="str">
        <f>HYPERLINK("http://120.92.71.219:7080/cx_sage/public/student_show_info.shtml?userId=XNYESFGDZKXX-14495200336&amp;token=NTNiNTJjZTVhNA","http://120.92.71.219:7080/cx_sage/public/student_show_info.shtml?userId=XNYESFGDZKXX-14495200336&amp;token=NTNiNTJjZTVhNA")</f>
        <v>http://120.92.71.219:7080/cx_sage/public/student_show_info.shtml?userId=XNYESFGDZKXX-14495200336&amp;token=NTNiNTJjZTVhNA</v>
      </c>
      <c r="H168" s="7" t="s">
        <v>121</v>
      </c>
      <c r="I168" s="9" t="s">
        <v>574</v>
      </c>
    </row>
    <row r="169" s="1" customFormat="1" ht="25.5" spans="1:9">
      <c r="A169" s="7" t="s">
        <v>10</v>
      </c>
      <c r="B169" s="7" t="s">
        <v>210</v>
      </c>
      <c r="C169" s="7" t="s">
        <v>575</v>
      </c>
      <c r="D169" s="7" t="s">
        <v>576</v>
      </c>
      <c r="E169" s="7" t="s">
        <v>14</v>
      </c>
      <c r="F169" s="8" t="s">
        <v>577</v>
      </c>
      <c r="G169" s="8" t="str">
        <f>HYPERLINK("http://120.92.71.219:7080/cx_sage/public/student_show_info.shtml?userId=XNYESFGDZKXX-14495200337&amp;token=MmRmNTE4N2JmMw","http://120.92.71.219:7080/cx_sage/public/student_show_info.shtml?userId=XNYESFGDZKXX-14495200337&amp;token=MmRmNTE4N2JmMw")</f>
        <v>http://120.92.71.219:7080/cx_sage/public/student_show_info.shtml?userId=XNYESFGDZKXX-14495200337&amp;token=MmRmNTE4N2JmMw</v>
      </c>
      <c r="H169" s="7" t="s">
        <v>101</v>
      </c>
      <c r="I169" s="9" t="s">
        <v>139</v>
      </c>
    </row>
    <row r="170" s="1" customFormat="1" ht="25.5" spans="1:9">
      <c r="A170" s="7" t="s">
        <v>10</v>
      </c>
      <c r="B170" s="7" t="s">
        <v>210</v>
      </c>
      <c r="C170" s="7" t="s">
        <v>578</v>
      </c>
      <c r="D170" s="7" t="s">
        <v>579</v>
      </c>
      <c r="E170" s="7" t="s">
        <v>14</v>
      </c>
      <c r="F170" s="8" t="s">
        <v>580</v>
      </c>
      <c r="G170" s="8" t="str">
        <f>HYPERLINK("http://120.92.71.219:7080/cx_sage/public/student_show_info.shtml?userId=XNYESFGDZKXX-14495200340&amp;token=NGUwZDE2ZTJiMQ","http://120.92.71.219:7080/cx_sage/public/student_show_info.shtml?userId=XNYESFGDZKXX-14495200340&amp;token=NGUwZDE2ZTJiMQ")</f>
        <v>http://120.92.71.219:7080/cx_sage/public/student_show_info.shtml?userId=XNYESFGDZKXX-14495200340&amp;token=NGUwZDE2ZTJiMQ</v>
      </c>
      <c r="H170" s="7" t="s">
        <v>135</v>
      </c>
      <c r="I170" s="9" t="s">
        <v>131</v>
      </c>
    </row>
    <row r="171" s="1" customFormat="1" ht="25.5" spans="1:9">
      <c r="A171" s="7" t="s">
        <v>10</v>
      </c>
      <c r="B171" s="7" t="s">
        <v>210</v>
      </c>
      <c r="C171" s="7" t="s">
        <v>581</v>
      </c>
      <c r="D171" s="7" t="s">
        <v>582</v>
      </c>
      <c r="E171" s="7" t="s">
        <v>14</v>
      </c>
      <c r="F171" s="8" t="s">
        <v>583</v>
      </c>
      <c r="G171" s="8" t="str">
        <f>HYPERLINK("http://120.92.71.219:7080/cx_sage/public/student_show_info.shtml?userId=XNYESFGDZKXX-14495200341&amp;token=YTFlOTBkOWZmYQ","http://120.92.71.219:7080/cx_sage/public/student_show_info.shtml?userId=XNYESFGDZKXX-14495200341&amp;token=YTFlOTBkOWZmYQ")</f>
        <v>http://120.92.71.219:7080/cx_sage/public/student_show_info.shtml?userId=XNYESFGDZKXX-14495200341&amp;token=YTFlOTBkOWZmYQ</v>
      </c>
      <c r="H171" s="7" t="s">
        <v>135</v>
      </c>
      <c r="I171" s="9" t="s">
        <v>39</v>
      </c>
    </row>
    <row r="172" s="1" customFormat="1" ht="25.5" spans="1:9">
      <c r="A172" s="7" t="s">
        <v>10</v>
      </c>
      <c r="B172" s="7" t="s">
        <v>210</v>
      </c>
      <c r="C172" s="7" t="s">
        <v>584</v>
      </c>
      <c r="D172" s="7" t="s">
        <v>585</v>
      </c>
      <c r="E172" s="7" t="s">
        <v>14</v>
      </c>
      <c r="F172" s="8" t="s">
        <v>535</v>
      </c>
      <c r="G172" s="8" t="str">
        <f>HYPERLINK("http://120.92.71.219:7080/cx_sage/public/student_show_info.shtml?userId=XNYESFGDZKXX-14495200345&amp;token=ZjgyMjVlOGRmOA","http://120.92.71.219:7080/cx_sage/public/student_show_info.shtml?userId=XNYESFGDZKXX-14495200345&amp;token=ZjgyMjVlOGRmOA")</f>
        <v>http://120.92.71.219:7080/cx_sage/public/student_show_info.shtml?userId=XNYESFGDZKXX-14495200345&amp;token=ZjgyMjVlOGRmOA</v>
      </c>
      <c r="H172" s="7" t="s">
        <v>121</v>
      </c>
      <c r="I172" s="9" t="s">
        <v>131</v>
      </c>
    </row>
    <row r="173" s="1" customFormat="1" ht="25.5" spans="1:9">
      <c r="A173" s="7" t="s">
        <v>10</v>
      </c>
      <c r="B173" s="7" t="s">
        <v>210</v>
      </c>
      <c r="C173" s="7" t="s">
        <v>586</v>
      </c>
      <c r="D173" s="7" t="s">
        <v>587</v>
      </c>
      <c r="E173" s="7" t="s">
        <v>14</v>
      </c>
      <c r="F173" s="8" t="s">
        <v>588</v>
      </c>
      <c r="G173" s="8" t="str">
        <f>HYPERLINK("http://120.92.71.219:7080/cx_sage/public/student_show_info.shtml?userId=XNYESFGDZKXX-14495200346&amp;token=OWQ1ODNlMGZlNg","http://120.92.71.219:7080/cx_sage/public/student_show_info.shtml?userId=XNYESFGDZKXX-14495200346&amp;token=OWQ1ODNlMGZlNg")</f>
        <v>http://120.92.71.219:7080/cx_sage/public/student_show_info.shtml?userId=XNYESFGDZKXX-14495200346&amp;token=OWQ1ODNlMGZlNg</v>
      </c>
      <c r="H173" s="7" t="s">
        <v>121</v>
      </c>
      <c r="I173" s="9" t="s">
        <v>39</v>
      </c>
    </row>
    <row r="174" s="1" customFormat="1" ht="25.5" spans="1:9">
      <c r="A174" s="7" t="s">
        <v>10</v>
      </c>
      <c r="B174" s="7" t="s">
        <v>210</v>
      </c>
      <c r="C174" s="7" t="s">
        <v>589</v>
      </c>
      <c r="D174" s="7" t="s">
        <v>590</v>
      </c>
      <c r="E174" s="7" t="s">
        <v>14</v>
      </c>
      <c r="F174" s="8" t="s">
        <v>591</v>
      </c>
      <c r="G174" s="8" t="str">
        <f>HYPERLINK("http://120.92.71.219:7080/cx_sage/public/student_show_info.shtml?userId=XNYESFGDZKXX-14495200347&amp;token=Y2JkZTdhMDkwNA","http://120.92.71.219:7080/cx_sage/public/student_show_info.shtml?userId=XNYESFGDZKXX-14495200347&amp;token=Y2JkZTdhMDkwNA")</f>
        <v>http://120.92.71.219:7080/cx_sage/public/student_show_info.shtml?userId=XNYESFGDZKXX-14495200347&amp;token=Y2JkZTdhMDkwNA</v>
      </c>
      <c r="H174" s="7" t="s">
        <v>135</v>
      </c>
      <c r="I174" s="9" t="s">
        <v>39</v>
      </c>
    </row>
    <row r="175" s="1" customFormat="1" ht="25.5" spans="1:9">
      <c r="A175" s="7" t="s">
        <v>10</v>
      </c>
      <c r="B175" s="7" t="s">
        <v>210</v>
      </c>
      <c r="C175" s="7" t="s">
        <v>592</v>
      </c>
      <c r="D175" s="7" t="s">
        <v>593</v>
      </c>
      <c r="E175" s="7" t="s">
        <v>14</v>
      </c>
      <c r="F175" s="8" t="s">
        <v>594</v>
      </c>
      <c r="G175" s="8" t="str">
        <f>HYPERLINK("http://120.92.71.219:7080/cx_sage/public/student_show_info.shtml?userId=XNYESFGDZKXX-14495200351&amp;token=NDM3MTE2MGMzZQ","http://120.92.71.219:7080/cx_sage/public/student_show_info.shtml?userId=XNYESFGDZKXX-14495200351&amp;token=NDM3MTE2MGMzZQ")</f>
        <v>http://120.92.71.219:7080/cx_sage/public/student_show_info.shtml?userId=XNYESFGDZKXX-14495200351&amp;token=NDM3MTE2MGMzZQ</v>
      </c>
      <c r="H175" s="7" t="s">
        <v>135</v>
      </c>
      <c r="I175" s="9" t="s">
        <v>139</v>
      </c>
    </row>
    <row r="176" s="1" customFormat="1" ht="25.5" spans="1:9">
      <c r="A176" s="7" t="s">
        <v>10</v>
      </c>
      <c r="B176" s="7" t="s">
        <v>210</v>
      </c>
      <c r="C176" s="7" t="s">
        <v>595</v>
      </c>
      <c r="D176" s="7" t="s">
        <v>596</v>
      </c>
      <c r="E176" s="7" t="s">
        <v>14</v>
      </c>
      <c r="F176" s="8" t="s">
        <v>597</v>
      </c>
      <c r="G176" s="8" t="str">
        <f>HYPERLINK("http://120.92.71.219:7080/cx_sage/public/student_show_info.shtml?userId=XNYESFGDZKXX-14495200352&amp;token=YTVmNjcyNTJjNQ","http://120.92.71.219:7080/cx_sage/public/student_show_info.shtml?userId=XNYESFGDZKXX-14495200352&amp;token=YTVmNjcyNTJjNQ")</f>
        <v>http://120.92.71.219:7080/cx_sage/public/student_show_info.shtml?userId=XNYESFGDZKXX-14495200352&amp;token=YTVmNjcyNTJjNQ</v>
      </c>
      <c r="H176" s="7" t="s">
        <v>135</v>
      </c>
      <c r="I176" s="9" t="s">
        <v>174</v>
      </c>
    </row>
    <row r="177" s="1" customFormat="1" ht="25.5" spans="1:9">
      <c r="A177" s="7" t="s">
        <v>10</v>
      </c>
      <c r="B177" s="7" t="s">
        <v>210</v>
      </c>
      <c r="C177" s="7" t="s">
        <v>598</v>
      </c>
      <c r="D177" s="7" t="s">
        <v>599</v>
      </c>
      <c r="E177" s="7" t="s">
        <v>14</v>
      </c>
      <c r="F177" s="8" t="s">
        <v>600</v>
      </c>
      <c r="G177" s="8" t="str">
        <f>HYPERLINK("http://120.92.71.219:7080/cx_sage/public/student_show_info.shtml?userId=XNYESFGDZKXX-14495200353&amp;token=YjcyZDcxNjA5NA","http://120.92.71.219:7080/cx_sage/public/student_show_info.shtml?userId=XNYESFGDZKXX-14495200353&amp;token=YjcyZDcxNjA5NA")</f>
        <v>http://120.92.71.219:7080/cx_sage/public/student_show_info.shtml?userId=XNYESFGDZKXX-14495200353&amp;token=YjcyZDcxNjA5NA</v>
      </c>
      <c r="H177" s="7" t="s">
        <v>135</v>
      </c>
      <c r="I177" s="9" t="s">
        <v>39</v>
      </c>
    </row>
    <row r="178" s="1" customFormat="1" ht="25.5" spans="1:9">
      <c r="A178" s="7" t="s">
        <v>10</v>
      </c>
      <c r="B178" s="7" t="s">
        <v>210</v>
      </c>
      <c r="C178" s="7" t="s">
        <v>601</v>
      </c>
      <c r="D178" s="7" t="s">
        <v>602</v>
      </c>
      <c r="E178" s="7" t="s">
        <v>14</v>
      </c>
      <c r="F178" s="8" t="s">
        <v>87</v>
      </c>
      <c r="G178" s="8" t="str">
        <f>HYPERLINK("http://120.92.71.219:7080/cx_sage/public/student_show_info.shtml?userId=XNYESFGDZKXX-14495200354&amp;token=Yjc3YmY5N2I5Yw","http://120.92.71.219:7080/cx_sage/public/student_show_info.shtml?userId=XNYESFGDZKXX-14495200354&amp;token=Yjc3YmY5N2I5Yw")</f>
        <v>http://120.92.71.219:7080/cx_sage/public/student_show_info.shtml?userId=XNYESFGDZKXX-14495200354&amp;token=Yjc3YmY5N2I5Yw</v>
      </c>
      <c r="H178" s="7" t="s">
        <v>152</v>
      </c>
      <c r="I178" s="9" t="s">
        <v>17</v>
      </c>
    </row>
    <row r="179" s="1" customFormat="1" ht="25.5" spans="1:9">
      <c r="A179" s="7" t="s">
        <v>10</v>
      </c>
      <c r="B179" s="7" t="s">
        <v>210</v>
      </c>
      <c r="C179" s="7" t="s">
        <v>603</v>
      </c>
      <c r="D179" s="7" t="s">
        <v>604</v>
      </c>
      <c r="E179" s="7" t="s">
        <v>14</v>
      </c>
      <c r="F179" s="8" t="s">
        <v>605</v>
      </c>
      <c r="G179" s="8" t="str">
        <f>HYPERLINK("http://120.92.71.219:7080/cx_sage/public/student_show_info.shtml?userId=XNYESFGDZKXX-14495200355&amp;token=ZGM0MTA3MjAyMg","http://120.92.71.219:7080/cx_sage/public/student_show_info.shtml?userId=XNYESFGDZKXX-14495200355&amp;token=ZGM0MTA3MjAyMg")</f>
        <v>http://120.92.71.219:7080/cx_sage/public/student_show_info.shtml?userId=XNYESFGDZKXX-14495200355&amp;token=ZGM0MTA3MjAyMg</v>
      </c>
      <c r="H179" s="7" t="s">
        <v>152</v>
      </c>
      <c r="I179" s="9" t="s">
        <v>74</v>
      </c>
    </row>
    <row r="180" s="1" customFormat="1" ht="25.5" spans="1:9">
      <c r="A180" s="7" t="s">
        <v>10</v>
      </c>
      <c r="B180" s="7" t="s">
        <v>210</v>
      </c>
      <c r="C180" s="7" t="s">
        <v>606</v>
      </c>
      <c r="D180" s="7" t="s">
        <v>607</v>
      </c>
      <c r="E180" s="7" t="s">
        <v>14</v>
      </c>
      <c r="F180" s="8" t="s">
        <v>608</v>
      </c>
      <c r="G180" s="8" t="str">
        <f>HYPERLINK("http://120.92.71.219:7080/cx_sage/public/student_show_info.shtml?userId=XNYESFGDZKXX-14495200356&amp;token=YzQ0MDY4ZmMyOA","http://120.92.71.219:7080/cx_sage/public/student_show_info.shtml?userId=XNYESFGDZKXX-14495200356&amp;token=YzQ0MDY4ZmMyOA")</f>
        <v>http://120.92.71.219:7080/cx_sage/public/student_show_info.shtml?userId=XNYESFGDZKXX-14495200356&amp;token=YzQ0MDY4ZmMyOA</v>
      </c>
      <c r="H180" s="7" t="s">
        <v>38</v>
      </c>
      <c r="I180" s="9" t="s">
        <v>174</v>
      </c>
    </row>
    <row r="181" s="1" customFormat="1" ht="25.5" spans="1:9">
      <c r="A181" s="7" t="s">
        <v>10</v>
      </c>
      <c r="B181" s="7" t="s">
        <v>210</v>
      </c>
      <c r="C181" s="7" t="s">
        <v>609</v>
      </c>
      <c r="D181" s="7" t="s">
        <v>610</v>
      </c>
      <c r="E181" s="7" t="s">
        <v>14</v>
      </c>
      <c r="F181" s="8" t="s">
        <v>611</v>
      </c>
      <c r="G181" s="8" t="str">
        <f>HYPERLINK("http://120.92.71.219:7080/cx_sage/public/student_show_info.shtml?userId=XNYESFGDZKXX-14495200358&amp;token=MjA4Yzk4ZTA1NA","http://120.92.71.219:7080/cx_sage/public/student_show_info.shtml?userId=XNYESFGDZKXX-14495200358&amp;token=MjA4Yzk4ZTA1NA")</f>
        <v>http://120.92.71.219:7080/cx_sage/public/student_show_info.shtml?userId=XNYESFGDZKXX-14495200358&amp;token=MjA4Yzk4ZTA1NA</v>
      </c>
      <c r="H181" s="7" t="s">
        <v>135</v>
      </c>
      <c r="I181" s="9" t="s">
        <v>139</v>
      </c>
    </row>
    <row r="182" s="1" customFormat="1" ht="25.5" spans="1:9">
      <c r="A182" s="7" t="s">
        <v>10</v>
      </c>
      <c r="B182" s="7" t="s">
        <v>210</v>
      </c>
      <c r="C182" s="7" t="s">
        <v>612</v>
      </c>
      <c r="D182" s="7" t="s">
        <v>613</v>
      </c>
      <c r="E182" s="7" t="s">
        <v>14</v>
      </c>
      <c r="F182" s="8" t="s">
        <v>614</v>
      </c>
      <c r="G182" s="8" t="str">
        <f>HYPERLINK("http://120.92.71.219:7080/cx_sage/public/student_show_info.shtml?userId=XNYESFGDZKXX-14495200359&amp;token=NjI0ZGJmNjJlNA","http://120.92.71.219:7080/cx_sage/public/student_show_info.shtml?userId=XNYESFGDZKXX-14495200359&amp;token=NjI0ZGJmNjJlNA")</f>
        <v>http://120.92.71.219:7080/cx_sage/public/student_show_info.shtml?userId=XNYESFGDZKXX-14495200359&amp;token=NjI0ZGJmNjJlNA</v>
      </c>
      <c r="H182" s="7" t="s">
        <v>135</v>
      </c>
      <c r="I182" s="9" t="s">
        <v>615</v>
      </c>
    </row>
    <row r="183" s="1" customFormat="1" ht="25.5" spans="1:9">
      <c r="A183" s="7" t="s">
        <v>10</v>
      </c>
      <c r="B183" s="7" t="s">
        <v>210</v>
      </c>
      <c r="C183" s="7" t="s">
        <v>616</v>
      </c>
      <c r="D183" s="7" t="s">
        <v>617</v>
      </c>
      <c r="E183" s="7" t="s">
        <v>14</v>
      </c>
      <c r="F183" s="8" t="s">
        <v>529</v>
      </c>
      <c r="G183" s="8" t="str">
        <f>HYPERLINK("http://120.92.71.219:7080/cx_sage/public/student_show_info.shtml?userId=XNYESFGDZKXX-14495200360&amp;token=NmU4YzE3OThhNA","http://120.92.71.219:7080/cx_sage/public/student_show_info.shtml?userId=XNYESFGDZKXX-14495200360&amp;token=NmU4YzE3OThhNA")</f>
        <v>http://120.92.71.219:7080/cx_sage/public/student_show_info.shtml?userId=XNYESFGDZKXX-14495200360&amp;token=NmU4YzE3OThhNA</v>
      </c>
      <c r="H183" s="7" t="s">
        <v>135</v>
      </c>
      <c r="I183" s="9" t="s">
        <v>125</v>
      </c>
    </row>
    <row r="184" s="1" customFormat="1" ht="25.5" spans="1:9">
      <c r="A184" s="7" t="s">
        <v>10</v>
      </c>
      <c r="B184" s="7" t="s">
        <v>210</v>
      </c>
      <c r="C184" s="7" t="s">
        <v>618</v>
      </c>
      <c r="D184" s="7" t="s">
        <v>619</v>
      </c>
      <c r="E184" s="7" t="s">
        <v>14</v>
      </c>
      <c r="F184" s="8" t="s">
        <v>620</v>
      </c>
      <c r="G184" s="8" t="str">
        <f>HYPERLINK("http://120.92.71.219:7080/cx_sage/public/student_show_info.shtml?userId=XNYESFGDZKXX-14495200361&amp;token=OTVmYzQ0ZmVlZA","http://120.92.71.219:7080/cx_sage/public/student_show_info.shtml?userId=XNYESFGDZKXX-14495200361&amp;token=OTVmYzQ0ZmVlZA")</f>
        <v>http://120.92.71.219:7080/cx_sage/public/student_show_info.shtml?userId=XNYESFGDZKXX-14495200361&amp;token=OTVmYzQ0ZmVlZA</v>
      </c>
      <c r="H184" s="7" t="s">
        <v>152</v>
      </c>
      <c r="I184" s="9" t="s">
        <v>161</v>
      </c>
    </row>
    <row r="185" s="1" customFormat="1" ht="25.5" spans="1:9">
      <c r="A185" s="7" t="s">
        <v>10</v>
      </c>
      <c r="B185" s="7" t="s">
        <v>210</v>
      </c>
      <c r="C185" s="7" t="s">
        <v>621</v>
      </c>
      <c r="D185" s="7" t="s">
        <v>622</v>
      </c>
      <c r="E185" s="7" t="s">
        <v>14</v>
      </c>
      <c r="F185" s="8" t="s">
        <v>623</v>
      </c>
      <c r="G185" s="8" t="str">
        <f>HYPERLINK("http://120.92.71.219:7080/cx_sage/public/student_show_info.shtml?userId=XNYESFGDZKXX-14495200363&amp;token=YjZhMTQ1YWVkYw","http://120.92.71.219:7080/cx_sage/public/student_show_info.shtml?userId=XNYESFGDZKXX-14495200363&amp;token=YjZhMTQ1YWVkYw")</f>
        <v>http://120.92.71.219:7080/cx_sage/public/student_show_info.shtml?userId=XNYESFGDZKXX-14495200363&amp;token=YjZhMTQ1YWVkYw</v>
      </c>
      <c r="H185" s="7" t="s">
        <v>135</v>
      </c>
      <c r="I185" s="9" t="s">
        <v>39</v>
      </c>
    </row>
    <row r="186" s="1" customFormat="1" ht="25.5" spans="1:9">
      <c r="A186" s="7" t="s">
        <v>10</v>
      </c>
      <c r="B186" s="7" t="s">
        <v>210</v>
      </c>
      <c r="C186" s="7" t="s">
        <v>624</v>
      </c>
      <c r="D186" s="7" t="s">
        <v>625</v>
      </c>
      <c r="E186" s="7" t="s">
        <v>14</v>
      </c>
      <c r="F186" s="8" t="s">
        <v>626</v>
      </c>
      <c r="G186" s="8" t="str">
        <f>HYPERLINK("http://120.92.71.219:7080/cx_sage/public/student_show_info.shtml?userId=XNYESFGDZKXX-14495200365&amp;token=MDNmYzE0MjM1YQ","http://120.92.71.219:7080/cx_sage/public/student_show_info.shtml?userId=XNYESFGDZKXX-14495200365&amp;token=MDNmYzE0MjM1YQ")</f>
        <v>http://120.92.71.219:7080/cx_sage/public/student_show_info.shtml?userId=XNYESFGDZKXX-14495200365&amp;token=MDNmYzE0MjM1YQ</v>
      </c>
      <c r="H186" s="7" t="s">
        <v>152</v>
      </c>
      <c r="I186" s="9" t="s">
        <v>627</v>
      </c>
    </row>
    <row r="187" s="1" customFormat="1" ht="25.5" spans="1:9">
      <c r="A187" s="7" t="s">
        <v>10</v>
      </c>
      <c r="B187" s="7" t="s">
        <v>210</v>
      </c>
      <c r="C187" s="7" t="s">
        <v>628</v>
      </c>
      <c r="D187" s="7" t="s">
        <v>629</v>
      </c>
      <c r="E187" s="7" t="s">
        <v>14</v>
      </c>
      <c r="F187" s="8" t="s">
        <v>630</v>
      </c>
      <c r="G187" s="8" t="str">
        <f>HYPERLINK("http://120.92.71.219:7080/cx_sage/public/student_show_info.shtml?userId=XNYESFGDZKXX-14495200366&amp;token=MTM0NzUzYzA5YQ","http://120.92.71.219:7080/cx_sage/public/student_show_info.shtml?userId=XNYESFGDZKXX-14495200366&amp;token=MTM0NzUzYzA5YQ")</f>
        <v>http://120.92.71.219:7080/cx_sage/public/student_show_info.shtml?userId=XNYESFGDZKXX-14495200366&amp;token=MTM0NzUzYzA5YQ</v>
      </c>
      <c r="H187" s="7" t="s">
        <v>152</v>
      </c>
      <c r="I187" s="9" t="s">
        <v>165</v>
      </c>
    </row>
    <row r="188" s="1" customFormat="1" ht="25.5" spans="1:9">
      <c r="A188" s="7" t="s">
        <v>10</v>
      </c>
      <c r="B188" s="7" t="s">
        <v>210</v>
      </c>
      <c r="C188" s="7" t="s">
        <v>631</v>
      </c>
      <c r="D188" s="7" t="s">
        <v>632</v>
      </c>
      <c r="E188" s="7" t="s">
        <v>14</v>
      </c>
      <c r="F188" s="8" t="s">
        <v>633</v>
      </c>
      <c r="G188" s="8" t="str">
        <f>HYPERLINK("http://120.92.71.219:7080/cx_sage/public/student_show_info.shtml?userId=XNYESFGDZKXX-14495200367&amp;token=YjQyNjY5M2MzNA","http://120.92.71.219:7080/cx_sage/public/student_show_info.shtml?userId=XNYESFGDZKXX-14495200367&amp;token=YjQyNjY5M2MzNA")</f>
        <v>http://120.92.71.219:7080/cx_sage/public/student_show_info.shtml?userId=XNYESFGDZKXX-14495200367&amp;token=YjQyNjY5M2MzNA</v>
      </c>
      <c r="H188" s="7" t="s">
        <v>181</v>
      </c>
      <c r="I188" s="9" t="s">
        <v>300</v>
      </c>
    </row>
    <row r="189" s="1" customFormat="1" ht="25.5" spans="1:9">
      <c r="A189" s="7" t="s">
        <v>10</v>
      </c>
      <c r="B189" s="7" t="s">
        <v>210</v>
      </c>
      <c r="C189" s="7" t="s">
        <v>634</v>
      </c>
      <c r="D189" s="7" t="s">
        <v>635</v>
      </c>
      <c r="E189" s="7" t="s">
        <v>14</v>
      </c>
      <c r="F189" s="8" t="s">
        <v>636</v>
      </c>
      <c r="G189" s="8" t="str">
        <f>HYPERLINK("http://120.92.71.219:7080/cx_sage/public/student_show_info.shtml?userId=XNYESFGDZKXX-14495200368&amp;token=NDQzYmFkOGU5ZA","http://120.92.71.219:7080/cx_sage/public/student_show_info.shtml?userId=XNYESFGDZKXX-14495200368&amp;token=NDQzYmFkOGU5ZA")</f>
        <v>http://120.92.71.219:7080/cx_sage/public/student_show_info.shtml?userId=XNYESFGDZKXX-14495200368&amp;token=NDQzYmFkOGU5ZA</v>
      </c>
      <c r="H189" s="7" t="s">
        <v>181</v>
      </c>
      <c r="I189" s="9" t="s">
        <v>637</v>
      </c>
    </row>
    <row r="190" s="1" customFormat="1" ht="25.5" spans="1:9">
      <c r="A190" s="7" t="s">
        <v>10</v>
      </c>
      <c r="B190" s="7" t="s">
        <v>210</v>
      </c>
      <c r="C190" s="7" t="s">
        <v>638</v>
      </c>
      <c r="D190" s="7" t="s">
        <v>639</v>
      </c>
      <c r="E190" s="7" t="s">
        <v>14</v>
      </c>
      <c r="F190" s="8" t="s">
        <v>640</v>
      </c>
      <c r="G190" s="8" t="str">
        <f>HYPERLINK("http://120.92.71.219:7080/cx_sage/public/student_show_info.shtml?userId=XNYESFGDZKXX-14495200369&amp;token=NWQxOTliZTc2NQ","http://120.92.71.219:7080/cx_sage/public/student_show_info.shtml?userId=XNYESFGDZKXX-14495200369&amp;token=NWQxOTliZTc2NQ")</f>
        <v>http://120.92.71.219:7080/cx_sage/public/student_show_info.shtml?userId=XNYESFGDZKXX-14495200369&amp;token=NWQxOTliZTc2NQ</v>
      </c>
      <c r="H190" s="7" t="s">
        <v>181</v>
      </c>
      <c r="I190" s="9" t="s">
        <v>445</v>
      </c>
    </row>
    <row r="191" s="1" customFormat="1" ht="25.5" spans="1:9">
      <c r="A191" s="7" t="s">
        <v>10</v>
      </c>
      <c r="B191" s="7" t="s">
        <v>210</v>
      </c>
      <c r="C191" s="7" t="s">
        <v>641</v>
      </c>
      <c r="D191" s="7" t="s">
        <v>642</v>
      </c>
      <c r="E191" s="7" t="s">
        <v>14</v>
      </c>
      <c r="F191" s="8" t="s">
        <v>168</v>
      </c>
      <c r="G191" s="8" t="str">
        <f>HYPERLINK("http://120.92.71.219:7080/cx_sage/public/student_show_info.shtml?userId=XNYESFGDZKXX-14495200371&amp;token=NzRkNmE3MzVlYw","http://120.92.71.219:7080/cx_sage/public/student_show_info.shtml?userId=XNYESFGDZKXX-14495200371&amp;token=NzRkNmE3MzVlYw")</f>
        <v>http://120.92.71.219:7080/cx_sage/public/student_show_info.shtml?userId=XNYESFGDZKXX-14495200371&amp;token=NzRkNmE3MzVlYw</v>
      </c>
      <c r="H191" s="7" t="s">
        <v>152</v>
      </c>
      <c r="I191" s="9" t="s">
        <v>643</v>
      </c>
    </row>
    <row r="192" s="1" customFormat="1" ht="25.5" spans="1:9">
      <c r="A192" s="7" t="s">
        <v>10</v>
      </c>
      <c r="B192" s="7" t="s">
        <v>210</v>
      </c>
      <c r="C192" s="7" t="s">
        <v>644</v>
      </c>
      <c r="D192" s="7" t="s">
        <v>645</v>
      </c>
      <c r="E192" s="7" t="s">
        <v>14</v>
      </c>
      <c r="F192" s="8" t="s">
        <v>646</v>
      </c>
      <c r="G192" s="8" t="str">
        <f>HYPERLINK("http://120.92.71.219:7080/cx_sage/public/student_show_info.shtml?userId=XNYESFGDZKXX-14495200372&amp;token=ZGYyMmE0ZmU1ZQ","http://120.92.71.219:7080/cx_sage/public/student_show_info.shtml?userId=XNYESFGDZKXX-14495200372&amp;token=ZGYyMmE0ZmU1ZQ")</f>
        <v>http://120.92.71.219:7080/cx_sage/public/student_show_info.shtml?userId=XNYESFGDZKXX-14495200372&amp;token=ZGYyMmE0ZmU1ZQ</v>
      </c>
      <c r="H192" s="7" t="s">
        <v>181</v>
      </c>
      <c r="I192" s="9" t="s">
        <v>433</v>
      </c>
    </row>
    <row r="193" s="1" customFormat="1" ht="25.5" spans="1:9">
      <c r="A193" s="7" t="s">
        <v>10</v>
      </c>
      <c r="B193" s="7" t="s">
        <v>210</v>
      </c>
      <c r="C193" s="7" t="s">
        <v>647</v>
      </c>
      <c r="D193" s="7" t="s">
        <v>648</v>
      </c>
      <c r="E193" s="7" t="s">
        <v>14</v>
      </c>
      <c r="F193" s="8" t="s">
        <v>142</v>
      </c>
      <c r="G193" s="8" t="str">
        <f>HYPERLINK("http://120.92.71.219:7080/cx_sage/public/student_show_info.shtml?userId=XNYESFGDZKXX-14495200374&amp;token=NDY4NGRlNWVlOA","http://120.92.71.219:7080/cx_sage/public/student_show_info.shtml?userId=XNYESFGDZKXX-14495200374&amp;token=NDY4NGRlNWVlOA")</f>
        <v>http://120.92.71.219:7080/cx_sage/public/student_show_info.shtml?userId=XNYESFGDZKXX-14495200374&amp;token=NDY4NGRlNWVlOA</v>
      </c>
      <c r="H193" s="7" t="s">
        <v>169</v>
      </c>
      <c r="I193" s="9" t="s">
        <v>125</v>
      </c>
    </row>
    <row r="194" s="1" customFormat="1" ht="25.5" spans="1:9">
      <c r="A194" s="7" t="s">
        <v>10</v>
      </c>
      <c r="B194" s="7" t="s">
        <v>210</v>
      </c>
      <c r="C194" s="7" t="s">
        <v>649</v>
      </c>
      <c r="D194" s="7" t="s">
        <v>650</v>
      </c>
      <c r="E194" s="7" t="s">
        <v>14</v>
      </c>
      <c r="F194" s="8" t="s">
        <v>651</v>
      </c>
      <c r="G194" s="8" t="str">
        <f>HYPERLINK("http://120.92.71.219:7080/cx_sage/public/student_show_info.shtml?userId=XNYESFGDZKXX-14495200377&amp;token=ZWZjYTljNDg1OA","http://120.92.71.219:7080/cx_sage/public/student_show_info.shtml?userId=XNYESFGDZKXX-14495200377&amp;token=ZWZjYTljNDg1OA")</f>
        <v>http://120.92.71.219:7080/cx_sage/public/student_show_info.shtml?userId=XNYESFGDZKXX-14495200377&amp;token=ZWZjYTljNDg1OA</v>
      </c>
      <c r="H194" s="7" t="s">
        <v>169</v>
      </c>
      <c r="I194" s="9" t="s">
        <v>652</v>
      </c>
    </row>
    <row r="195" s="1" customFormat="1" ht="25.5" spans="1:9">
      <c r="A195" s="7" t="s">
        <v>10</v>
      </c>
      <c r="B195" s="7" t="s">
        <v>210</v>
      </c>
      <c r="C195" s="7" t="s">
        <v>653</v>
      </c>
      <c r="D195" s="7" t="s">
        <v>654</v>
      </c>
      <c r="E195" s="7" t="s">
        <v>14</v>
      </c>
      <c r="F195" s="8" t="s">
        <v>655</v>
      </c>
      <c r="G195" s="8" t="str">
        <f>HYPERLINK("http://120.92.71.219:7080/cx_sage/public/student_show_info.shtml?userId=XNYESFGDZKXX-14495200378&amp;token=ZjE3N2YzOTE3MA","http://120.92.71.219:7080/cx_sage/public/student_show_info.shtml?userId=XNYESFGDZKXX-14495200378&amp;token=ZjE3N2YzOTE3MA")</f>
        <v>http://120.92.71.219:7080/cx_sage/public/student_show_info.shtml?userId=XNYESFGDZKXX-14495200378&amp;token=ZjE3N2YzOTE3MA</v>
      </c>
      <c r="H195" s="7" t="s">
        <v>169</v>
      </c>
      <c r="I195" s="9" t="s">
        <v>125</v>
      </c>
    </row>
    <row r="196" s="1" customFormat="1" ht="25.5" spans="1:9">
      <c r="A196" s="7" t="s">
        <v>10</v>
      </c>
      <c r="B196" s="7" t="s">
        <v>210</v>
      </c>
      <c r="C196" s="7" t="s">
        <v>656</v>
      </c>
      <c r="D196" s="7" t="s">
        <v>657</v>
      </c>
      <c r="E196" s="7" t="s">
        <v>14</v>
      </c>
      <c r="F196" s="8" t="s">
        <v>658</v>
      </c>
      <c r="G196" s="8" t="str">
        <f>HYPERLINK("http://120.92.71.219:7080/cx_sage/public/student_show_info.shtml?userId=XNYESFGDZKXX-14495200379&amp;token=YjVlNzY5MjE0ZQ","http://120.92.71.219:7080/cx_sage/public/student_show_info.shtml?userId=XNYESFGDZKXX-14495200379&amp;token=YjVlNzY5MjE0ZQ")</f>
        <v>http://120.92.71.219:7080/cx_sage/public/student_show_info.shtml?userId=XNYESFGDZKXX-14495200379&amp;token=YjVlNzY5MjE0ZQ</v>
      </c>
      <c r="H196" s="7" t="s">
        <v>169</v>
      </c>
      <c r="I196" s="9" t="s">
        <v>174</v>
      </c>
    </row>
    <row r="197" s="1" customFormat="1" ht="25.5" spans="1:9">
      <c r="A197" s="7" t="s">
        <v>10</v>
      </c>
      <c r="B197" s="7" t="s">
        <v>210</v>
      </c>
      <c r="C197" s="7" t="s">
        <v>659</v>
      </c>
      <c r="D197" s="7" t="s">
        <v>660</v>
      </c>
      <c r="E197" s="7" t="s">
        <v>14</v>
      </c>
      <c r="F197" s="8" t="s">
        <v>145</v>
      </c>
      <c r="G197" s="8" t="str">
        <f>HYPERLINK("http://120.92.71.219:7080/cx_sage/public/student_show_info.shtml?userId=XNYESFGDZKXX-14495200380&amp;token=MDZiNGM2YmNiYw","http://120.92.71.219:7080/cx_sage/public/student_show_info.shtml?userId=XNYESFGDZKXX-14495200380&amp;token=MDZiNGM2YmNiYw")</f>
        <v>http://120.92.71.219:7080/cx_sage/public/student_show_info.shtml?userId=XNYESFGDZKXX-14495200380&amp;token=MDZiNGM2YmNiYw</v>
      </c>
      <c r="H197" s="7" t="s">
        <v>169</v>
      </c>
      <c r="I197" s="9" t="s">
        <v>170</v>
      </c>
    </row>
    <row r="198" s="1" customFormat="1" ht="25.5" spans="1:9">
      <c r="A198" s="7" t="s">
        <v>10</v>
      </c>
      <c r="B198" s="7" t="s">
        <v>210</v>
      </c>
      <c r="C198" s="7" t="s">
        <v>661</v>
      </c>
      <c r="D198" s="7" t="s">
        <v>662</v>
      </c>
      <c r="E198" s="7" t="s">
        <v>14</v>
      </c>
      <c r="F198" s="8" t="s">
        <v>535</v>
      </c>
      <c r="G198" s="8" t="str">
        <f>HYPERLINK("http://120.92.71.219:7080/cx_sage/public/student_show_info.shtml?userId=XNYESFGDZKXX-14495200382&amp;token=MGMxZTU1MzY3Nw","http://120.92.71.219:7080/cx_sage/public/student_show_info.shtml?userId=XNYESFGDZKXX-14495200382&amp;token=MGMxZTU1MzY3Nw")</f>
        <v>http://120.92.71.219:7080/cx_sage/public/student_show_info.shtml?userId=XNYESFGDZKXX-14495200382&amp;token=MGMxZTU1MzY3Nw</v>
      </c>
      <c r="H198" s="7" t="s">
        <v>169</v>
      </c>
      <c r="I198" s="9" t="s">
        <v>174</v>
      </c>
    </row>
    <row r="199" s="1" customFormat="1" ht="25.5" spans="1:9">
      <c r="A199" s="7" t="s">
        <v>10</v>
      </c>
      <c r="B199" s="7" t="s">
        <v>210</v>
      </c>
      <c r="C199" s="7" t="s">
        <v>663</v>
      </c>
      <c r="D199" s="7" t="s">
        <v>664</v>
      </c>
      <c r="E199" s="7" t="s">
        <v>14</v>
      </c>
      <c r="F199" s="8" t="s">
        <v>588</v>
      </c>
      <c r="G199" s="8" t="str">
        <f>HYPERLINK("http://120.92.71.219:7080/cx_sage/public/student_show_info.shtml?userId=XNYESFGDZKXX-14495200383&amp;token=ZWM1OWY1NTA1Yw","http://120.92.71.219:7080/cx_sage/public/student_show_info.shtml?userId=XNYESFGDZKXX-14495200383&amp;token=ZWM1OWY1NTA1Yw")</f>
        <v>http://120.92.71.219:7080/cx_sage/public/student_show_info.shtml?userId=XNYESFGDZKXX-14495200383&amp;token=ZWM1OWY1NTA1Yw</v>
      </c>
      <c r="H199" s="7" t="s">
        <v>169</v>
      </c>
      <c r="I199" s="9" t="s">
        <v>545</v>
      </c>
    </row>
    <row r="200" s="1" customFormat="1" ht="25.5" spans="1:9">
      <c r="A200" s="7" t="s">
        <v>10</v>
      </c>
      <c r="B200" s="7" t="s">
        <v>210</v>
      </c>
      <c r="C200" s="7" t="s">
        <v>665</v>
      </c>
      <c r="D200" s="7" t="s">
        <v>666</v>
      </c>
      <c r="E200" s="7" t="s">
        <v>14</v>
      </c>
      <c r="F200" s="8" t="s">
        <v>535</v>
      </c>
      <c r="G200" s="8" t="str">
        <f>HYPERLINK("http://120.92.71.219:7080/cx_sage/public/student_show_info.shtml?userId=XNYESFGDZKXX-14495200385&amp;token=OGFkODBkMDhjYQ","http://120.92.71.219:7080/cx_sage/public/student_show_info.shtml?userId=XNYESFGDZKXX-14495200385&amp;token=OGFkODBkMDhjYQ")</f>
        <v>http://120.92.71.219:7080/cx_sage/public/student_show_info.shtml?userId=XNYESFGDZKXX-14495200385&amp;token=OGFkODBkMDhjYQ</v>
      </c>
      <c r="H200" s="7" t="s">
        <v>169</v>
      </c>
      <c r="I200" s="9" t="s">
        <v>174</v>
      </c>
    </row>
    <row r="201" s="1" customFormat="1" ht="25.5" spans="1:9">
      <c r="A201" s="7" t="s">
        <v>10</v>
      </c>
      <c r="B201" s="7" t="s">
        <v>210</v>
      </c>
      <c r="C201" s="7" t="s">
        <v>667</v>
      </c>
      <c r="D201" s="7" t="s">
        <v>668</v>
      </c>
      <c r="E201" s="7" t="s">
        <v>14</v>
      </c>
      <c r="F201" s="8" t="s">
        <v>669</v>
      </c>
      <c r="G201" s="8" t="str">
        <f>HYPERLINK("http://120.92.71.219:7080/cx_sage/public/student_show_info.shtml?userId=XNYESFGDZKXX-14495200386&amp;token=MmQ1Mzg0ZmFlNQ","http://120.92.71.219:7080/cx_sage/public/student_show_info.shtml?userId=XNYESFGDZKXX-14495200386&amp;token=MmQ1Mzg0ZmFlNQ")</f>
        <v>http://120.92.71.219:7080/cx_sage/public/student_show_info.shtml?userId=XNYESFGDZKXX-14495200386&amp;token=MmQ1Mzg0ZmFlNQ</v>
      </c>
      <c r="H201" s="7" t="s">
        <v>169</v>
      </c>
      <c r="I201" s="9" t="s">
        <v>174</v>
      </c>
    </row>
    <row r="202" s="1" customFormat="1" ht="25.5" spans="1:9">
      <c r="A202" s="7" t="s">
        <v>10</v>
      </c>
      <c r="B202" s="7" t="s">
        <v>210</v>
      </c>
      <c r="C202" s="7" t="s">
        <v>670</v>
      </c>
      <c r="D202" s="7" t="s">
        <v>671</v>
      </c>
      <c r="E202" s="7" t="s">
        <v>14</v>
      </c>
      <c r="F202" s="8" t="s">
        <v>672</v>
      </c>
      <c r="G202" s="8" t="str">
        <f>HYPERLINK("http://120.92.71.219:7080/cx_sage/public/student_show_info.shtml?userId=XNYESFGDZKXX-14495200387&amp;token=MTYwYTkyOTc4ZQ","http://120.92.71.219:7080/cx_sage/public/student_show_info.shtml?userId=XNYESFGDZKXX-14495200387&amp;token=MTYwYTkyOTc4ZQ")</f>
        <v>http://120.92.71.219:7080/cx_sage/public/student_show_info.shtml?userId=XNYESFGDZKXX-14495200387&amp;token=MTYwYTkyOTc4ZQ</v>
      </c>
      <c r="H202" s="7" t="s">
        <v>181</v>
      </c>
      <c r="I202" s="9" t="s">
        <v>673</v>
      </c>
    </row>
    <row r="203" s="1" customFormat="1" ht="25.5" spans="1:9">
      <c r="A203" s="7" t="s">
        <v>10</v>
      </c>
      <c r="B203" s="7" t="s">
        <v>210</v>
      </c>
      <c r="C203" s="7" t="s">
        <v>674</v>
      </c>
      <c r="D203" s="7" t="s">
        <v>675</v>
      </c>
      <c r="E203" s="7" t="s">
        <v>14</v>
      </c>
      <c r="F203" s="8" t="s">
        <v>104</v>
      </c>
      <c r="G203" s="8" t="str">
        <f>HYPERLINK("http://120.92.71.219:7080/cx_sage/public/student_show_info.shtml?userId=XNYESFGDZKXX-14495200388&amp;token=ZDkzNDE3Mzc2Nw","http://120.92.71.219:7080/cx_sage/public/student_show_info.shtml?userId=XNYESFGDZKXX-14495200388&amp;token=ZDkzNDE3Mzc2Nw")</f>
        <v>http://120.92.71.219:7080/cx_sage/public/student_show_info.shtml?userId=XNYESFGDZKXX-14495200388&amp;token=ZDkzNDE3Mzc2Nw</v>
      </c>
      <c r="H203" s="7" t="s">
        <v>169</v>
      </c>
      <c r="I203" s="9" t="s">
        <v>131</v>
      </c>
    </row>
    <row r="204" s="1" customFormat="1" ht="25.5" spans="1:9">
      <c r="A204" s="7" t="s">
        <v>10</v>
      </c>
      <c r="B204" s="7" t="s">
        <v>210</v>
      </c>
      <c r="C204" s="7" t="s">
        <v>676</v>
      </c>
      <c r="D204" s="7" t="s">
        <v>677</v>
      </c>
      <c r="E204" s="7" t="s">
        <v>14</v>
      </c>
      <c r="F204" s="8" t="s">
        <v>678</v>
      </c>
      <c r="G204" s="8" t="str">
        <f>HYPERLINK("http://120.92.71.219:7080/cx_sage/public/student_show_info.shtml?userId=XNYESFGDZKXX-14495200389&amp;token=NTU3ZjNiZDE4Nw","http://120.92.71.219:7080/cx_sage/public/student_show_info.shtml?userId=XNYESFGDZKXX-14495200389&amp;token=NTU3ZjNiZDE4Nw")</f>
        <v>http://120.92.71.219:7080/cx_sage/public/student_show_info.shtml?userId=XNYESFGDZKXX-14495200389&amp;token=NTU3ZjNiZDE4Nw</v>
      </c>
      <c r="H204" s="7" t="s">
        <v>181</v>
      </c>
      <c r="I204" s="9" t="s">
        <v>62</v>
      </c>
    </row>
    <row r="205" s="1" customFormat="1" ht="25.5" spans="1:9">
      <c r="A205" s="7" t="s">
        <v>10</v>
      </c>
      <c r="B205" s="7" t="s">
        <v>210</v>
      </c>
      <c r="C205" s="7" t="s">
        <v>679</v>
      </c>
      <c r="D205" s="7" t="s">
        <v>680</v>
      </c>
      <c r="E205" s="7" t="s">
        <v>14</v>
      </c>
      <c r="F205" s="8" t="s">
        <v>681</v>
      </c>
      <c r="G205" s="8" t="str">
        <f>HYPERLINK("http://120.92.71.219:7080/cx_sage/public/student_show_info.shtml?userId=XNYESFGDZKXX-14495200390&amp;token=MTQ3ZTc2ZTYyMw","http://120.92.71.219:7080/cx_sage/public/student_show_info.shtml?userId=XNYESFGDZKXX-14495200390&amp;token=MTQ3ZTc2ZTYyMw")</f>
        <v>http://120.92.71.219:7080/cx_sage/public/student_show_info.shtml?userId=XNYESFGDZKXX-14495200390&amp;token=MTQ3ZTc2ZTYyMw</v>
      </c>
      <c r="H205" s="7" t="s">
        <v>184</v>
      </c>
      <c r="I205" s="9" t="s">
        <v>139</v>
      </c>
    </row>
    <row r="206" s="1" customFormat="1" ht="25.5" spans="1:9">
      <c r="A206" s="7" t="s">
        <v>10</v>
      </c>
      <c r="B206" s="7" t="s">
        <v>210</v>
      </c>
      <c r="C206" s="7" t="s">
        <v>682</v>
      </c>
      <c r="D206" s="7" t="s">
        <v>683</v>
      </c>
      <c r="E206" s="7" t="s">
        <v>14</v>
      </c>
      <c r="F206" s="8" t="s">
        <v>684</v>
      </c>
      <c r="G206" s="8" t="str">
        <f>HYPERLINK("http://120.92.71.219:7080/cx_sage/public/student_show_info.shtml?userId=XNYESFGDZKXX-14495200391&amp;token=YzY5NzY4NDU2NA","http://120.92.71.219:7080/cx_sage/public/student_show_info.shtml?userId=XNYESFGDZKXX-14495200391&amp;token=YzY5NzY4NDU2NA")</f>
        <v>http://120.92.71.219:7080/cx_sage/public/student_show_info.shtml?userId=XNYESFGDZKXX-14495200391&amp;token=YzY5NzY4NDU2NA</v>
      </c>
      <c r="H206" s="7" t="s">
        <v>181</v>
      </c>
      <c r="I206" s="9" t="s">
        <v>351</v>
      </c>
    </row>
    <row r="207" s="1" customFormat="1" ht="25.5" spans="1:9">
      <c r="A207" s="7" t="s">
        <v>10</v>
      </c>
      <c r="B207" s="7" t="s">
        <v>210</v>
      </c>
      <c r="C207" s="7" t="s">
        <v>685</v>
      </c>
      <c r="D207" s="7" t="s">
        <v>686</v>
      </c>
      <c r="E207" s="7" t="s">
        <v>14</v>
      </c>
      <c r="F207" s="8" t="s">
        <v>672</v>
      </c>
      <c r="G207" s="8" t="str">
        <f>HYPERLINK("http://120.92.71.219:7080/cx_sage/public/student_show_info.shtml?userId=XNYESFGDZKXX-14495200393&amp;token=ZjJjYmM3MGExYQ","http://120.92.71.219:7080/cx_sage/public/student_show_info.shtml?userId=XNYESFGDZKXX-14495200393&amp;token=ZjJjYmM3MGExYQ")</f>
        <v>http://120.92.71.219:7080/cx_sage/public/student_show_info.shtml?userId=XNYESFGDZKXX-14495200393&amp;token=ZjJjYmM3MGExYQ</v>
      </c>
      <c r="H207" s="7" t="s">
        <v>181</v>
      </c>
      <c r="I207" s="9" t="s">
        <v>351</v>
      </c>
    </row>
    <row r="208" s="1" customFormat="1" ht="25.5" spans="1:9">
      <c r="A208" s="7" t="s">
        <v>10</v>
      </c>
      <c r="B208" s="7" t="s">
        <v>210</v>
      </c>
      <c r="C208" s="7" t="s">
        <v>687</v>
      </c>
      <c r="D208" s="7" t="s">
        <v>688</v>
      </c>
      <c r="E208" s="7" t="s">
        <v>14</v>
      </c>
      <c r="F208" s="8" t="s">
        <v>689</v>
      </c>
      <c r="G208" s="8" t="str">
        <f>HYPERLINK("http://120.92.71.219:7080/cx_sage/public/student_show_info.shtml?userId=XNYESFGDZKXX-14495200395&amp;token=MWFhYWJkOWRhMQ","http://120.92.71.219:7080/cx_sage/public/student_show_info.shtml?userId=XNYESFGDZKXX-14495200395&amp;token=MWFhYWJkOWRhMQ")</f>
        <v>http://120.92.71.219:7080/cx_sage/public/student_show_info.shtml?userId=XNYESFGDZKXX-14495200395&amp;token=MWFhYWJkOWRhMQ</v>
      </c>
      <c r="H208" s="7" t="s">
        <v>184</v>
      </c>
      <c r="I208" s="9" t="s">
        <v>139</v>
      </c>
    </row>
    <row r="209" s="1" customFormat="1" ht="25.5" spans="1:9">
      <c r="A209" s="7" t="s">
        <v>10</v>
      </c>
      <c r="B209" s="7" t="s">
        <v>210</v>
      </c>
      <c r="C209" s="7" t="s">
        <v>690</v>
      </c>
      <c r="D209" s="7" t="s">
        <v>691</v>
      </c>
      <c r="E209" s="7" t="s">
        <v>14</v>
      </c>
      <c r="F209" s="8" t="s">
        <v>692</v>
      </c>
      <c r="G209" s="8" t="str">
        <f>HYPERLINK("http://120.92.71.219:7080/cx_sage/public/student_show_info.shtml?userId=XNYESFGDZKXX-14495200396&amp;token=NjE5NjNhNjIwNw","http://120.92.71.219:7080/cx_sage/public/student_show_info.shtml?userId=XNYESFGDZKXX-14495200396&amp;token=NjE5NjNhNjIwNw")</f>
        <v>http://120.92.71.219:7080/cx_sage/public/student_show_info.shtml?userId=XNYESFGDZKXX-14495200396&amp;token=NjE5NjNhNjIwNw</v>
      </c>
      <c r="H209" s="7" t="s">
        <v>184</v>
      </c>
      <c r="I209" s="9" t="s">
        <v>131</v>
      </c>
    </row>
    <row r="210" s="1" customFormat="1" ht="25.5" spans="1:9">
      <c r="A210" s="7" t="s">
        <v>10</v>
      </c>
      <c r="B210" s="7" t="s">
        <v>210</v>
      </c>
      <c r="C210" s="7" t="s">
        <v>693</v>
      </c>
      <c r="D210" s="7" t="s">
        <v>694</v>
      </c>
      <c r="E210" s="7" t="s">
        <v>14</v>
      </c>
      <c r="F210" s="8" t="s">
        <v>695</v>
      </c>
      <c r="G210" s="8" t="str">
        <f>HYPERLINK("http://120.92.71.219:7080/cx_sage/public/student_show_info.shtml?userId=XNYESFGDZKXX-14495200397&amp;token=MTkzNDc2YmJlMA","http://120.92.71.219:7080/cx_sage/public/student_show_info.shtml?userId=XNYESFGDZKXX-14495200397&amp;token=MTkzNDc2YmJlMA")</f>
        <v>http://120.92.71.219:7080/cx_sage/public/student_show_info.shtml?userId=XNYESFGDZKXX-14495200397&amp;token=MTkzNDc2YmJlMA</v>
      </c>
      <c r="H210" s="7" t="s">
        <v>184</v>
      </c>
      <c r="I210" s="9" t="s">
        <v>125</v>
      </c>
    </row>
    <row r="211" s="1" customFormat="1" ht="25.5" spans="1:9">
      <c r="A211" s="7" t="s">
        <v>10</v>
      </c>
      <c r="B211" s="7" t="s">
        <v>210</v>
      </c>
      <c r="C211" s="7" t="s">
        <v>696</v>
      </c>
      <c r="D211" s="7" t="s">
        <v>697</v>
      </c>
      <c r="E211" s="7" t="s">
        <v>14</v>
      </c>
      <c r="F211" s="8" t="s">
        <v>698</v>
      </c>
      <c r="G211" s="8" t="str">
        <f>HYPERLINK("http://120.92.71.219:7080/cx_sage/public/student_show_info.shtml?userId=XNYESFGDZKXX-14495200398&amp;token=MDgxMTJkYmZjMQ","http://120.92.71.219:7080/cx_sage/public/student_show_info.shtml?userId=XNYESFGDZKXX-14495200398&amp;token=MDgxMTJkYmZjMQ")</f>
        <v>http://120.92.71.219:7080/cx_sage/public/student_show_info.shtml?userId=XNYESFGDZKXX-14495200398&amp;token=MDgxMTJkYmZjMQ</v>
      </c>
      <c r="H211" s="7" t="s">
        <v>184</v>
      </c>
      <c r="I211" s="9" t="s">
        <v>170</v>
      </c>
    </row>
    <row r="212" s="1" customFormat="1" ht="25.5" spans="1:9">
      <c r="A212" s="7" t="s">
        <v>10</v>
      </c>
      <c r="B212" s="7" t="s">
        <v>210</v>
      </c>
      <c r="C212" s="7" t="s">
        <v>699</v>
      </c>
      <c r="D212" s="7" t="s">
        <v>700</v>
      </c>
      <c r="E212" s="7" t="s">
        <v>14</v>
      </c>
      <c r="F212" s="8" t="s">
        <v>701</v>
      </c>
      <c r="G212" s="8" t="str">
        <f>HYPERLINK("http://120.92.71.219:7080/cx_sage/public/student_show_info.shtml?userId=XNYESFGDZKXX-14495200400&amp;token=MWZlMmMxNGUxZg","http://120.92.71.219:7080/cx_sage/public/student_show_info.shtml?userId=XNYESFGDZKXX-14495200400&amp;token=MWZlMmMxNGUxZg")</f>
        <v>http://120.92.71.219:7080/cx_sage/public/student_show_info.shtml?userId=XNYESFGDZKXX-14495200400&amp;token=MWZlMmMxNGUxZg</v>
      </c>
      <c r="H212" s="7" t="s">
        <v>184</v>
      </c>
      <c r="I212" s="9" t="s">
        <v>139</v>
      </c>
    </row>
    <row r="213" s="1" customFormat="1" ht="25.5" spans="1:9">
      <c r="A213" s="7" t="s">
        <v>10</v>
      </c>
      <c r="B213" s="7" t="s">
        <v>210</v>
      </c>
      <c r="C213" s="7" t="s">
        <v>702</v>
      </c>
      <c r="D213" s="7" t="s">
        <v>703</v>
      </c>
      <c r="E213" s="7" t="s">
        <v>14</v>
      </c>
      <c r="F213" s="8" t="s">
        <v>180</v>
      </c>
      <c r="G213" s="8" t="str">
        <f>HYPERLINK("http://120.92.71.219:7080/cx_sage/public/student_show_info.shtml?userId=XNYESFGDZKXX-14495200402&amp;token=Y2JkMDVkMGE5Yw","http://120.92.71.219:7080/cx_sage/public/student_show_info.shtml?userId=XNYESFGDZKXX-14495200402&amp;token=Y2JkMDVkMGE5Yw")</f>
        <v>http://120.92.71.219:7080/cx_sage/public/student_show_info.shtml?userId=XNYESFGDZKXX-14495200402&amp;token=Y2JkMDVkMGE5Yw</v>
      </c>
      <c r="H213" s="7" t="s">
        <v>181</v>
      </c>
      <c r="I213" s="9" t="s">
        <v>139</v>
      </c>
    </row>
    <row r="214" s="1" customFormat="1" ht="25.5" spans="1:9">
      <c r="A214" s="7" t="s">
        <v>10</v>
      </c>
      <c r="B214" s="7" t="s">
        <v>210</v>
      </c>
      <c r="C214" s="7" t="s">
        <v>704</v>
      </c>
      <c r="D214" s="7" t="s">
        <v>705</v>
      </c>
      <c r="E214" s="7" t="s">
        <v>14</v>
      </c>
      <c r="F214" s="8" t="s">
        <v>588</v>
      </c>
      <c r="G214" s="8" t="str">
        <f>HYPERLINK("http://120.92.71.219:7080/cx_sage/public/student_show_info.shtml?userId=XNYESFGDZKXX-14495200403&amp;token=M2M4YmUzN2IwMg","http://120.92.71.219:7080/cx_sage/public/student_show_info.shtml?userId=XNYESFGDZKXX-14495200403&amp;token=M2M4YmUzN2IwMg")</f>
        <v>http://120.92.71.219:7080/cx_sage/public/student_show_info.shtml?userId=XNYESFGDZKXX-14495200403&amp;token=M2M4YmUzN2IwMg</v>
      </c>
      <c r="H214" s="7" t="s">
        <v>184</v>
      </c>
      <c r="I214" s="9" t="s">
        <v>131</v>
      </c>
    </row>
    <row r="215" s="1" customFormat="1" ht="25.5" spans="1:9">
      <c r="A215" s="7" t="s">
        <v>10</v>
      </c>
      <c r="B215" s="7" t="s">
        <v>210</v>
      </c>
      <c r="C215" s="7" t="s">
        <v>706</v>
      </c>
      <c r="D215" s="7" t="s">
        <v>707</v>
      </c>
      <c r="E215" s="7" t="s">
        <v>14</v>
      </c>
      <c r="F215" s="8" t="s">
        <v>708</v>
      </c>
      <c r="G215" s="8" t="str">
        <f>HYPERLINK("http://120.92.71.219:7080/cx_sage/public/student_show_info.shtml?userId=XNYESFGDZKXX-14495200404&amp;token=NGI0YWE0YTg0MQ","http://120.92.71.219:7080/cx_sage/public/student_show_info.shtml?userId=XNYESFGDZKXX-14495200404&amp;token=NGI0YWE0YTg0MQ")</f>
        <v>http://120.92.71.219:7080/cx_sage/public/student_show_info.shtml?userId=XNYESFGDZKXX-14495200404&amp;token=NGI0YWE0YTg0MQ</v>
      </c>
      <c r="H215" s="7" t="s">
        <v>184</v>
      </c>
      <c r="I215" s="9" t="s">
        <v>139</v>
      </c>
    </row>
    <row r="216" s="1" customFormat="1" ht="25.5" spans="1:9">
      <c r="A216" s="7" t="s">
        <v>10</v>
      </c>
      <c r="B216" s="7" t="s">
        <v>210</v>
      </c>
      <c r="C216" s="7" t="s">
        <v>709</v>
      </c>
      <c r="D216" s="7" t="s">
        <v>710</v>
      </c>
      <c r="E216" s="7" t="s">
        <v>14</v>
      </c>
      <c r="F216" s="8" t="s">
        <v>91</v>
      </c>
      <c r="G216" s="8" t="str">
        <f>HYPERLINK("http://120.92.71.219:7080/cx_sage/public/student_show_info.shtml?userId=XNYESFGDZKXX-14495200405&amp;token=OGU0ZTQ5MGRhYQ","http://120.92.71.219:7080/cx_sage/public/student_show_info.shtml?userId=XNYESFGDZKXX-14495200405&amp;token=OGU0ZTQ5MGRhYQ")</f>
        <v>http://120.92.71.219:7080/cx_sage/public/student_show_info.shtml?userId=XNYESFGDZKXX-14495200405&amp;token=OGU0ZTQ5MGRhYQ</v>
      </c>
      <c r="H216" s="7" t="s">
        <v>184</v>
      </c>
      <c r="I216" s="9" t="s">
        <v>39</v>
      </c>
    </row>
    <row r="217" s="1" customFormat="1" ht="25.5" spans="1:9">
      <c r="A217" s="7" t="s">
        <v>10</v>
      </c>
      <c r="B217" s="7" t="s">
        <v>210</v>
      </c>
      <c r="C217" s="7" t="s">
        <v>711</v>
      </c>
      <c r="D217" s="7" t="s">
        <v>712</v>
      </c>
      <c r="E217" s="7" t="s">
        <v>14</v>
      </c>
      <c r="F217" s="8" t="s">
        <v>72</v>
      </c>
      <c r="G217" s="8" t="str">
        <f>HYPERLINK("http://120.92.71.219:7080/cx_sage/public/student_show_info.shtml?userId=XNYESFGDZKXX-14495200407&amp;token=ODczMjc5NjY4NQ","http://120.92.71.219:7080/cx_sage/public/student_show_info.shtml?userId=XNYESFGDZKXX-14495200407&amp;token=ODczMjc5NjY4NQ")</f>
        <v>http://120.92.71.219:7080/cx_sage/public/student_show_info.shtml?userId=XNYESFGDZKXX-14495200407&amp;token=ODczMjc5NjY4NQ</v>
      </c>
      <c r="H217" s="7" t="s">
        <v>197</v>
      </c>
      <c r="I217" s="9" t="s">
        <v>363</v>
      </c>
    </row>
    <row r="218" s="1" customFormat="1" ht="25.5" spans="1:9">
      <c r="A218" s="7" t="s">
        <v>10</v>
      </c>
      <c r="B218" s="7" t="s">
        <v>210</v>
      </c>
      <c r="C218" s="7" t="s">
        <v>713</v>
      </c>
      <c r="D218" s="7" t="s">
        <v>714</v>
      </c>
      <c r="E218" s="7" t="s">
        <v>14</v>
      </c>
      <c r="F218" s="8" t="s">
        <v>715</v>
      </c>
      <c r="G218" s="8" t="str">
        <f>HYPERLINK("http://120.92.71.219:7080/cx_sage/public/student_show_info.shtml?userId=XNYESFGDZKXX-14495200408&amp;token=ZWVhNzZjZTc3Mg","http://120.92.71.219:7080/cx_sage/public/student_show_info.shtml?userId=XNYESFGDZKXX-14495200408&amp;token=ZWVhNzZjZTc3Mg")</f>
        <v>http://120.92.71.219:7080/cx_sage/public/student_show_info.shtml?userId=XNYESFGDZKXX-14495200408&amp;token=ZWVhNzZjZTc3Mg</v>
      </c>
      <c r="H218" s="7" t="s">
        <v>197</v>
      </c>
      <c r="I218" s="9" t="s">
        <v>716</v>
      </c>
    </row>
    <row r="219" s="1" customFormat="1" ht="25.5" spans="1:9">
      <c r="A219" s="7" t="s">
        <v>10</v>
      </c>
      <c r="B219" s="7" t="s">
        <v>210</v>
      </c>
      <c r="C219" s="7" t="s">
        <v>717</v>
      </c>
      <c r="D219" s="7" t="s">
        <v>718</v>
      </c>
      <c r="E219" s="7" t="s">
        <v>14</v>
      </c>
      <c r="F219" s="8" t="s">
        <v>91</v>
      </c>
      <c r="G219" s="8" t="str">
        <f>HYPERLINK("http://120.92.71.219:7080/cx_sage/public/student_show_info.shtml?userId=XNYESFGDZKXX-14495200410&amp;token=Zjg4OWRlZjc3YQ","http://120.92.71.219:7080/cx_sage/public/student_show_info.shtml?userId=XNYESFGDZKXX-14495200410&amp;token=Zjg4OWRlZjc3YQ")</f>
        <v>http://120.92.71.219:7080/cx_sage/public/student_show_info.shtml?userId=XNYESFGDZKXX-14495200410&amp;token=Zjg4OWRlZjc3YQ</v>
      </c>
      <c r="H219" s="7" t="s">
        <v>197</v>
      </c>
      <c r="I219" s="9" t="s">
        <v>237</v>
      </c>
    </row>
    <row r="220" s="1" customFormat="1" ht="25.5" spans="1:9">
      <c r="A220" s="7" t="s">
        <v>10</v>
      </c>
      <c r="B220" s="7" t="s">
        <v>210</v>
      </c>
      <c r="C220" s="7" t="s">
        <v>719</v>
      </c>
      <c r="D220" s="7" t="s">
        <v>720</v>
      </c>
      <c r="E220" s="7" t="s">
        <v>14</v>
      </c>
      <c r="F220" s="8" t="s">
        <v>507</v>
      </c>
      <c r="G220" s="8" t="str">
        <f>HYPERLINK("http://120.92.71.219:7080/cx_sage/public/student_show_info.shtml?userId=XNYESFGDZKXX-14495200412&amp;token=Mzk2ZWFjYWI0Nw","http://120.92.71.219:7080/cx_sage/public/student_show_info.shtml?userId=XNYESFGDZKXX-14495200412&amp;token=Mzk2ZWFjYWI0Nw")</f>
        <v>http://120.92.71.219:7080/cx_sage/public/student_show_info.shtml?userId=XNYESFGDZKXX-14495200412&amp;token=Mzk2ZWFjYWI0Nw</v>
      </c>
      <c r="H220" s="7" t="s">
        <v>181</v>
      </c>
      <c r="I220" s="9" t="s">
        <v>351</v>
      </c>
    </row>
    <row r="221" s="1" customFormat="1" ht="25.5" spans="1:9">
      <c r="A221" s="7" t="s">
        <v>10</v>
      </c>
      <c r="B221" s="7" t="s">
        <v>210</v>
      </c>
      <c r="C221" s="7" t="s">
        <v>721</v>
      </c>
      <c r="D221" s="7" t="s">
        <v>722</v>
      </c>
      <c r="E221" s="7" t="s">
        <v>14</v>
      </c>
      <c r="F221" s="8" t="s">
        <v>524</v>
      </c>
      <c r="G221" s="8" t="str">
        <f>HYPERLINK("http://120.92.71.219:7080/cx_sage/public/student_show_info.shtml?userId=XNYESFGDZKXX-14495200413&amp;token=ZmU1MjkyYWYxMw","http://120.92.71.219:7080/cx_sage/public/student_show_info.shtml?userId=XNYESFGDZKXX-14495200413&amp;token=ZmU1MjkyYWYxMw")</f>
        <v>http://120.92.71.219:7080/cx_sage/public/student_show_info.shtml?userId=XNYESFGDZKXX-14495200413&amp;token=ZmU1MjkyYWYxMw</v>
      </c>
      <c r="H221" s="7" t="s">
        <v>197</v>
      </c>
      <c r="I221" s="9" t="s">
        <v>723</v>
      </c>
    </row>
    <row r="222" s="1" customFormat="1" ht="25.5" spans="1:9">
      <c r="A222" s="7" t="s">
        <v>10</v>
      </c>
      <c r="B222" s="7" t="s">
        <v>210</v>
      </c>
      <c r="C222" s="7" t="s">
        <v>724</v>
      </c>
      <c r="D222" s="7" t="s">
        <v>725</v>
      </c>
      <c r="E222" s="7" t="s">
        <v>14</v>
      </c>
      <c r="F222" s="8" t="s">
        <v>310</v>
      </c>
      <c r="G222" s="8" t="str">
        <f>HYPERLINK("http://120.92.71.219:7080/cx_sage/public/student_show_info.shtml?userId=XNYESFGDZKXX-14495200415&amp;token=MjY1M2FkMWI5MA","http://120.92.71.219:7080/cx_sage/public/student_show_info.shtml?userId=XNYESFGDZKXX-14495200415&amp;token=MjY1M2FkMWI5MA")</f>
        <v>http://120.92.71.219:7080/cx_sage/public/student_show_info.shtml?userId=XNYESFGDZKXX-14495200415&amp;token=MjY1M2FkMWI5MA</v>
      </c>
      <c r="H222" s="7" t="s">
        <v>197</v>
      </c>
      <c r="I222" s="9" t="s">
        <v>726</v>
      </c>
    </row>
    <row r="223" s="1" customFormat="1" ht="25.5" spans="1:9">
      <c r="A223" s="7" t="s">
        <v>10</v>
      </c>
      <c r="B223" s="7" t="s">
        <v>210</v>
      </c>
      <c r="C223" s="7" t="s">
        <v>727</v>
      </c>
      <c r="D223" s="7" t="s">
        <v>728</v>
      </c>
      <c r="E223" s="7" t="s">
        <v>14</v>
      </c>
      <c r="F223" s="8" t="s">
        <v>729</v>
      </c>
      <c r="G223" s="8" t="str">
        <f>HYPERLINK("http://120.92.71.219:7080/cx_sage/public/student_show_info.shtml?userId=XNYESFGDZKXX-14495200416&amp;token=ZTcyYjEyNTYwYw","http://120.92.71.219:7080/cx_sage/public/student_show_info.shtml?userId=XNYESFGDZKXX-14495200416&amp;token=ZTcyYjEyNTYwYw")</f>
        <v>http://120.92.71.219:7080/cx_sage/public/student_show_info.shtml?userId=XNYESFGDZKXX-14495200416&amp;token=ZTcyYjEyNTYwYw</v>
      </c>
      <c r="H223" s="7" t="s">
        <v>181</v>
      </c>
      <c r="I223" s="9" t="s">
        <v>245</v>
      </c>
    </row>
    <row r="224" s="1" customFormat="1" ht="25.5" spans="1:9">
      <c r="A224" s="7" t="s">
        <v>10</v>
      </c>
      <c r="B224" s="7" t="s">
        <v>210</v>
      </c>
      <c r="C224" s="7" t="s">
        <v>730</v>
      </c>
      <c r="D224" s="7" t="s">
        <v>731</v>
      </c>
      <c r="E224" s="7" t="s">
        <v>14</v>
      </c>
      <c r="F224" s="8" t="s">
        <v>732</v>
      </c>
      <c r="G224" s="8" t="str">
        <f>HYPERLINK("http://120.92.71.219:7080/cx_sage/public/student_show_info.shtml?userId=XNYESFGDZKXX-14495200456&amp;token=ZGQ0Y2QzNzZmOQ","http://120.92.71.219:7080/cx_sage/public/student_show_info.shtml?userId=XNYESFGDZKXX-14495200456&amp;token=ZGQ0Y2QzNzZmOQ")</f>
        <v>http://120.92.71.219:7080/cx_sage/public/student_show_info.shtml?userId=XNYESFGDZKXX-14495200456&amp;token=ZGQ0Y2QzNzZmOQ</v>
      </c>
      <c r="H224" s="7" t="s">
        <v>733</v>
      </c>
      <c r="I224" s="9" t="s">
        <v>734</v>
      </c>
    </row>
    <row r="225" s="1" customFormat="1" ht="25.5" spans="1:9">
      <c r="A225" s="7" t="s">
        <v>10</v>
      </c>
      <c r="B225" s="7" t="s">
        <v>210</v>
      </c>
      <c r="C225" s="7" t="s">
        <v>735</v>
      </c>
      <c r="D225" s="7" t="s">
        <v>736</v>
      </c>
      <c r="E225" s="7" t="s">
        <v>14</v>
      </c>
      <c r="F225" s="8" t="s">
        <v>460</v>
      </c>
      <c r="G225" s="8" t="str">
        <f>HYPERLINK("http://120.92.71.219:7080/cx_sage/public/student_show_info.shtml?userId=XNYESFGDZKXX-14495200521&amp;token=OGYyYWUyZmQzMQ","http://120.92.71.219:7080/cx_sage/public/student_show_info.shtml?userId=XNYESFGDZKXX-14495200521&amp;token=OGYyYWUyZmQzMQ")</f>
        <v>http://120.92.71.219:7080/cx_sage/public/student_show_info.shtml?userId=XNYESFGDZKXX-14495200521&amp;token=OGYyYWUyZmQzMQ</v>
      </c>
      <c r="H225" s="7" t="s">
        <v>88</v>
      </c>
      <c r="I225" s="9" t="s">
        <v>139</v>
      </c>
    </row>
    <row r="226" s="1" customFormat="1" ht="25.5" spans="1:9">
      <c r="A226" s="7" t="s">
        <v>10</v>
      </c>
      <c r="B226" s="7" t="s">
        <v>210</v>
      </c>
      <c r="C226" s="7" t="s">
        <v>737</v>
      </c>
      <c r="D226" s="7" t="s">
        <v>738</v>
      </c>
      <c r="E226" s="7" t="s">
        <v>14</v>
      </c>
      <c r="F226" s="8" t="s">
        <v>739</v>
      </c>
      <c r="G226" s="8" t="str">
        <f>HYPERLINK("http://120.92.71.219:7080/cx_sage/public/student_show_info.shtml?userId=XNYESFGDZKXX-14495200572&amp;token=NDk0MzE3YzFkOQ","http://120.92.71.219:7080/cx_sage/public/student_show_info.shtml?userId=XNYESFGDZKXX-14495200572&amp;token=NDk0MzE3YzFkOQ")</f>
        <v>http://120.92.71.219:7080/cx_sage/public/student_show_info.shtml?userId=XNYESFGDZKXX-14495200572&amp;token=NDk0MzE3YzFkOQ</v>
      </c>
      <c r="H226" s="7" t="s">
        <v>152</v>
      </c>
      <c r="I226" s="9" t="s">
        <v>161</v>
      </c>
    </row>
    <row r="227" s="1" customFormat="1" ht="25.5" spans="1:9">
      <c r="A227" s="7" t="s">
        <v>10</v>
      </c>
      <c r="B227" s="7" t="s">
        <v>210</v>
      </c>
      <c r="C227" s="7" t="s">
        <v>740</v>
      </c>
      <c r="D227" s="7" t="s">
        <v>741</v>
      </c>
      <c r="E227" s="7" t="s">
        <v>14</v>
      </c>
      <c r="F227" s="8" t="s">
        <v>193</v>
      </c>
      <c r="G227" s="8" t="str">
        <f>HYPERLINK("http://120.92.71.219:7080/cx_sage/public/student_show_info.shtml?userId=XNYESFGDZKXX-14495200706&amp;token=YWI2NDUyMTczZQ","http://120.92.71.219:7080/cx_sage/public/student_show_info.shtml?userId=XNYESFGDZKXX-14495200706&amp;token=YWI2NDUyMTczZQ")</f>
        <v>http://120.92.71.219:7080/cx_sage/public/student_show_info.shtml?userId=XNYESFGDZKXX-14495200706&amp;token=YWI2NDUyMTczZQ</v>
      </c>
      <c r="H227" s="7" t="s">
        <v>152</v>
      </c>
      <c r="I227" s="9" t="s">
        <v>97</v>
      </c>
    </row>
    <row r="228" s="1" customFormat="1" ht="25.5" spans="1:9">
      <c r="A228" s="7" t="s">
        <v>10</v>
      </c>
      <c r="B228" s="7" t="s">
        <v>210</v>
      </c>
      <c r="C228" s="7" t="s">
        <v>742</v>
      </c>
      <c r="D228" s="7" t="s">
        <v>743</v>
      </c>
      <c r="E228" s="7" t="s">
        <v>14</v>
      </c>
      <c r="F228" s="8" t="s">
        <v>744</v>
      </c>
      <c r="G228" s="8" t="str">
        <f>HYPERLINK("http://120.92.71.219:7080/cx_sage/public/student_show_info.shtml?userId=XNYESFGDZKXX-14495200729&amp;token=MTQ0ZWZhNGFhNw","http://120.92.71.219:7080/cx_sage/public/student_show_info.shtml?userId=XNYESFGDZKXX-14495200729&amp;token=MTQ0ZWZhNGFhNw")</f>
        <v>http://120.92.71.219:7080/cx_sage/public/student_show_info.shtml?userId=XNYESFGDZKXX-14495200729&amp;token=MTQ0ZWZhNGFhNw</v>
      </c>
      <c r="H228" s="7" t="s">
        <v>38</v>
      </c>
      <c r="I228" s="9" t="s">
        <v>615</v>
      </c>
    </row>
    <row r="229" s="1" customFormat="1" ht="25.5" spans="1:9">
      <c r="A229" s="7" t="s">
        <v>10</v>
      </c>
      <c r="B229" s="7" t="s">
        <v>210</v>
      </c>
      <c r="C229" s="7" t="s">
        <v>745</v>
      </c>
      <c r="D229" s="7" t="s">
        <v>746</v>
      </c>
      <c r="E229" s="7" t="s">
        <v>14</v>
      </c>
      <c r="F229" s="8" t="s">
        <v>678</v>
      </c>
      <c r="G229" s="8" t="str">
        <f>HYPERLINK("http://120.92.71.219:7080/cx_sage/public/student_show_info.shtml?userId=XNYESFGDZKXX-14495200896&amp;token=YTQ1MGZiOTljYQ","http://120.92.71.219:7080/cx_sage/public/student_show_info.shtml?userId=XNYESFGDZKXX-14495200896&amp;token=YTQ1MGZiOTljYQ")</f>
        <v>http://120.92.71.219:7080/cx_sage/public/student_show_info.shtml?userId=XNYESFGDZKXX-14495200896&amp;token=YTQ1MGZiOTljYQ</v>
      </c>
      <c r="H229" s="7" t="s">
        <v>181</v>
      </c>
      <c r="I229" s="9" t="s">
        <v>237</v>
      </c>
    </row>
    <row r="230" s="1" customFormat="1" ht="25.5" spans="1:9">
      <c r="A230" s="7" t="s">
        <v>10</v>
      </c>
      <c r="B230" s="7" t="s">
        <v>210</v>
      </c>
      <c r="C230" s="7" t="s">
        <v>747</v>
      </c>
      <c r="D230" s="7" t="s">
        <v>748</v>
      </c>
      <c r="E230" s="7" t="s">
        <v>14</v>
      </c>
      <c r="F230" s="8" t="s">
        <v>292</v>
      </c>
      <c r="G230" s="8" t="str">
        <f>HYPERLINK("http://120.92.71.219:7080/cx_sage/public/student_show_info.shtml?userId=XNYESFGDZKXX-14495200922&amp;token=YmI0ZTNmNDFlNA","http://120.92.71.219:7080/cx_sage/public/student_show_info.shtml?userId=XNYESFGDZKXX-14495200922&amp;token=YmI0ZTNmNDFlNA")</f>
        <v>http://120.92.71.219:7080/cx_sage/public/student_show_info.shtml?userId=XNYESFGDZKXX-14495200922&amp;token=YmI0ZTNmNDFlNA</v>
      </c>
      <c r="H230" s="7" t="s">
        <v>88</v>
      </c>
      <c r="I230" s="9" t="s">
        <v>125</v>
      </c>
    </row>
    <row r="231" s="1" customFormat="1" ht="25.5" spans="1:9">
      <c r="A231" s="7" t="s">
        <v>10</v>
      </c>
      <c r="B231" s="7" t="s">
        <v>210</v>
      </c>
      <c r="C231" s="7" t="s">
        <v>749</v>
      </c>
      <c r="D231" s="7" t="s">
        <v>750</v>
      </c>
      <c r="E231" s="7" t="s">
        <v>14</v>
      </c>
      <c r="F231" s="8" t="s">
        <v>751</v>
      </c>
      <c r="G231" s="8" t="str">
        <f>HYPERLINK("http://120.92.71.219:7080/cx_sage/public/student_show_info.shtml?userId=XNYESFGDZKXX-14495200926&amp;token=YmMzYzFhMzkxMw","http://120.92.71.219:7080/cx_sage/public/student_show_info.shtml?userId=XNYESFGDZKXX-14495200926&amp;token=YmMzYzFhMzkxMw")</f>
        <v>http://120.92.71.219:7080/cx_sage/public/student_show_info.shtml?userId=XNYESFGDZKXX-14495200926&amp;token=YmMzYzFhMzkxMw</v>
      </c>
      <c r="H231" s="7" t="s">
        <v>152</v>
      </c>
      <c r="I231" s="9" t="s">
        <v>752</v>
      </c>
    </row>
    <row r="232" s="1" customFormat="1" ht="25.5" spans="1:9">
      <c r="A232" s="7" t="s">
        <v>10</v>
      </c>
      <c r="B232" s="7" t="s">
        <v>210</v>
      </c>
      <c r="C232" s="7" t="s">
        <v>753</v>
      </c>
      <c r="D232" s="7" t="s">
        <v>754</v>
      </c>
      <c r="E232" s="7" t="s">
        <v>14</v>
      </c>
      <c r="F232" s="8" t="s">
        <v>755</v>
      </c>
      <c r="G232" s="8" t="str">
        <f>HYPERLINK("http://120.92.71.219:7080/cx_sage/public/student_show_info.shtml?userId=XNYESFGDZKXX-14495200943&amp;token=NTg5N2IxYTYxOA","http://120.92.71.219:7080/cx_sage/public/student_show_info.shtml?userId=XNYESFGDZKXX-14495200943&amp;token=NTg5N2IxYTYxOA")</f>
        <v>http://120.92.71.219:7080/cx_sage/public/student_show_info.shtml?userId=XNYESFGDZKXX-14495200943&amp;token=NTg5N2IxYTYxOA</v>
      </c>
      <c r="H232" s="7" t="s">
        <v>52</v>
      </c>
      <c r="I232" s="9" t="s">
        <v>756</v>
      </c>
    </row>
    <row r="233" s="1" customFormat="1" ht="25.5" spans="1:9">
      <c r="A233" s="7" t="s">
        <v>10</v>
      </c>
      <c r="B233" s="7" t="s">
        <v>210</v>
      </c>
      <c r="C233" s="7" t="s">
        <v>757</v>
      </c>
      <c r="D233" s="7" t="s">
        <v>758</v>
      </c>
      <c r="E233" s="7" t="s">
        <v>14</v>
      </c>
      <c r="F233" s="8" t="s">
        <v>759</v>
      </c>
      <c r="G233" s="8" t="str">
        <f>HYPERLINK("http://120.92.71.219:7080/cx_sage/public/student_show_info.shtml?userId=XNYESFGDZKXX-14495200945&amp;token=OGU0MDBlNWExOA","http://120.92.71.219:7080/cx_sage/public/student_show_info.shtml?userId=XNYESFGDZKXX-14495200945&amp;token=OGU0MDBlNWExOA")</f>
        <v>http://120.92.71.219:7080/cx_sage/public/student_show_info.shtml?userId=XNYESFGDZKXX-14495200945&amp;token=OGU0MDBlNWExOA</v>
      </c>
      <c r="H233" s="7" t="s">
        <v>197</v>
      </c>
      <c r="I233" s="9" t="s">
        <v>448</v>
      </c>
    </row>
    <row r="234" s="1" customFormat="1" ht="25.5" spans="1:9">
      <c r="A234" s="7" t="s">
        <v>10</v>
      </c>
      <c r="B234" s="7" t="s">
        <v>210</v>
      </c>
      <c r="C234" s="7" t="s">
        <v>760</v>
      </c>
      <c r="D234" s="7" t="s">
        <v>761</v>
      </c>
      <c r="E234" s="7" t="s">
        <v>14</v>
      </c>
      <c r="F234" s="8" t="s">
        <v>762</v>
      </c>
      <c r="G234" s="8" t="str">
        <f>HYPERLINK("http://120.92.71.219:7080/cx_sage/public/student_show_info.shtml?userId=XNYESFGDZKXX-14495200965&amp;token=ZGNkYjMxNDQ2MA","http://120.92.71.219:7080/cx_sage/public/student_show_info.shtml?userId=XNYESFGDZKXX-14495200965&amp;token=ZGNkYjMxNDQ2MA")</f>
        <v>http://120.92.71.219:7080/cx_sage/public/student_show_info.shtml?userId=XNYESFGDZKXX-14495200965&amp;token=ZGNkYjMxNDQ2MA</v>
      </c>
      <c r="H234" s="7" t="s">
        <v>197</v>
      </c>
      <c r="I234" s="9" t="s">
        <v>763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kk</cp:lastModifiedBy>
  <dcterms:created xsi:type="dcterms:W3CDTF">2023-09-22T09:15:47Z</dcterms:created>
  <dcterms:modified xsi:type="dcterms:W3CDTF">2023-09-22T09:27:40Z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AC5D6ABD300D42B19C9BA6D21C5C55F6_11</vt:lpwstr>
  </property>
  <property fmtid="{D5CDD505-2E9C-101B-9397-08002B2CF9AE}" pid="3" name="KSOProductBuildVer">
    <vt:lpwstr>2052-12.1.0.15374</vt:lpwstr>
  </property>
</Properties>
</file>